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940" tabRatio="590" activeTab="0"/>
  </bookViews>
  <sheets>
    <sheet name="EST. CAM  SIT  FIN 20113" sheetId="1" r:id="rId1"/>
  </sheets>
  <definedNames>
    <definedName name="_xlnm.Print_Area" localSheetId="0">'EST. CAM  SIT  FIN 20113'!$A$1:$D$54</definedName>
  </definedNames>
  <calcPr fullCalcOnLoad="1"/>
</workbook>
</file>

<file path=xl/sharedStrings.xml><?xml version="1.0" encoding="utf-8"?>
<sst xmlns="http://schemas.openxmlformats.org/spreadsheetml/2006/main" count="41" uniqueCount="36">
  <si>
    <t>Miles de Pesos Colombianos</t>
  </si>
  <si>
    <t xml:space="preserve"> </t>
  </si>
  <si>
    <t>ESTADO DE CAMBIOS EN LA SITUACION FINANCIERA</t>
  </si>
  <si>
    <t>LOS RECURSOS FINANCIEROS FUERON PROVISTOS POR:</t>
  </si>
  <si>
    <t>UTILIDAD NETA</t>
  </si>
  <si>
    <t>TOTAL DE RECURSOS FINANCIEROS PROVISTOS</t>
  </si>
  <si>
    <t>LOS RECURSOS FINANCIEROS FUERON UTILIZADOS PARA:</t>
  </si>
  <si>
    <t>ADQUISICION DE PROPIEDADES, PLANTAS Y EQUIPOS</t>
  </si>
  <si>
    <t>TOTAL DE RECURSOS FINANCIEROS UTILIZADOS</t>
  </si>
  <si>
    <t>CAMBIOS EN LOS COMPONENTES DEL CAPITAL DE TRABAJO</t>
  </si>
  <si>
    <t>DEUDORES, NETO</t>
  </si>
  <si>
    <t>GASTOS PAGADOS POR ANTICIPADO</t>
  </si>
  <si>
    <t>PROVEEDORES Y CUENTAS POR PAGAR</t>
  </si>
  <si>
    <t>IMPUESTOS, GRAVAMENES Y TASAS</t>
  </si>
  <si>
    <t>OTROS PASIVOS</t>
  </si>
  <si>
    <t>AUMENTO EN EL CAPITAL DE TRABAJO</t>
  </si>
  <si>
    <t xml:space="preserve">                                                            </t>
  </si>
  <si>
    <t>INVERSIONES PERMANENTES</t>
  </si>
  <si>
    <t>EFECTIVO Y BANCOS</t>
  </si>
  <si>
    <t>ACREEDORES</t>
  </si>
  <si>
    <t>PASIVO LABORAL</t>
  </si>
  <si>
    <t>MAS: Cargos que afectan el capital de trabajo</t>
  </si>
  <si>
    <t>Provisiones y Amortizaciòn</t>
  </si>
  <si>
    <t>TERMINAL METROPOLITANA DE TRANSPORTES DE BARRANQUILLA S.A.</t>
  </si>
  <si>
    <t>Depreciacion de propiedad plata y equipos</t>
  </si>
  <si>
    <t>Pasivos a largo Plazo</t>
  </si>
  <si>
    <t>Reserva Legal y ocasional</t>
  </si>
  <si>
    <t>Capitalizacion</t>
  </si>
  <si>
    <t>DISTRIBUCION DE UTILIDADES</t>
  </si>
  <si>
    <t>Revalorizacion del  patrimonio</t>
  </si>
  <si>
    <t>ADELA GUTIERREZ SEGURA</t>
  </si>
  <si>
    <t>Contador T.P. 120592-T</t>
  </si>
  <si>
    <t>DEL 01 DE ENERO AL 31 DE DICIEMBRE DEL 2013</t>
  </si>
  <si>
    <t>LUIS ALFONSO PULIDO PULIDO                                                     FREDY CUETO SANTANDER</t>
  </si>
  <si>
    <t>Representante Legal                                                                                            Revisor Fiscal T.P.24818-T</t>
  </si>
  <si>
    <t>AUMENTO O (DISMINUCION)  EN EL CAPITAL DE TRABAJO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</si>
</sst>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#,##0.0"/>
    <numFmt numFmtId="203" formatCode="0.000000"/>
    <numFmt numFmtId="204" formatCode="0.0000000"/>
    <numFmt numFmtId="205" formatCode="0.00000000"/>
    <numFmt numFmtId="206" formatCode="0.000000000"/>
    <numFmt numFmtId="207" formatCode="0.00000"/>
    <numFmt numFmtId="208" formatCode="0.0000"/>
    <numFmt numFmtId="209" formatCode="0.000"/>
    <numFmt numFmtId="210" formatCode="#,##0.000"/>
    <numFmt numFmtId="211" formatCode="#,##0.0000"/>
    <numFmt numFmtId="212" formatCode="#,##0.00000"/>
    <numFmt numFmtId="213" formatCode="#,##0.000000"/>
    <numFmt numFmtId="214" formatCode="#,##0.0000000"/>
    <numFmt numFmtId="215" formatCode="#,##0.00000000"/>
    <numFmt numFmtId="216" formatCode="#,##0.000000000"/>
    <numFmt numFmtId="217" formatCode="#,##0.0000000000"/>
    <numFmt numFmtId="218" formatCode="#,##0.00000000000"/>
    <numFmt numFmtId="219" formatCode="#,##0.000000000000"/>
    <numFmt numFmtId="220" formatCode="#,##0.0000000000000"/>
    <numFmt numFmtId="221" formatCode="#,##0.00000000000000"/>
    <numFmt numFmtId="222" formatCode="#,##0.000000000000000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12"/>
      <name val="Baskerville"/>
      <family val="0"/>
    </font>
    <font>
      <b/>
      <sz val="12"/>
      <name val="Arial"/>
      <family val="2"/>
    </font>
    <font>
      <b/>
      <sz val="16"/>
      <name val="Baskerville"/>
      <family val="0"/>
    </font>
    <font>
      <sz val="16"/>
      <name val="Arial"/>
      <family val="2"/>
    </font>
    <font>
      <sz val="16"/>
      <name val="Baskerville"/>
      <family val="0"/>
    </font>
    <font>
      <u val="single"/>
      <sz val="16"/>
      <name val="Baskerville"/>
      <family val="0"/>
    </font>
    <font>
      <u val="single"/>
      <sz val="16"/>
      <name val="Arial"/>
      <family val="2"/>
    </font>
    <font>
      <b/>
      <u val="single"/>
      <sz val="16"/>
      <name val="Baskerville"/>
      <family val="0"/>
    </font>
    <font>
      <b/>
      <sz val="16"/>
      <color indexed="8"/>
      <name val="Baskerville"/>
      <family val="0"/>
    </font>
    <font>
      <sz val="18"/>
      <color indexed="8"/>
      <name val="MS Sans Serif"/>
      <family val="2"/>
    </font>
    <font>
      <sz val="18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 vertical="center" wrapText="1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 wrapText="1"/>
    </xf>
    <xf numFmtId="0" fontId="8" fillId="0" borderId="0" xfId="0" applyNumberFormat="1" applyFont="1" applyBorder="1" applyAlignment="1">
      <alignment horizontal="centerContinuous" vertical="center" wrapText="1"/>
    </xf>
    <xf numFmtId="0" fontId="8" fillId="0" borderId="0" xfId="0" applyNumberFormat="1" applyFont="1" applyAlignment="1">
      <alignment wrapText="1"/>
    </xf>
    <xf numFmtId="3" fontId="10" fillId="32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4" fontId="0" fillId="0" borderId="0" xfId="0" applyNumberFormat="1" applyFont="1" applyAlignment="1">
      <alignment/>
    </xf>
    <xf numFmtId="3" fontId="8" fillId="0" borderId="0" xfId="0" applyNumberFormat="1" applyFont="1" applyFill="1" applyAlignment="1">
      <alignment horizontal="centerContinuous" vertical="center" wrapText="1"/>
    </xf>
    <xf numFmtId="3" fontId="10" fillId="0" borderId="0" xfId="0" applyNumberFormat="1" applyFont="1" applyFill="1" applyAlignment="1">
      <alignment horizontal="centerContinuous" vertical="center" wrapText="1"/>
    </xf>
    <xf numFmtId="0" fontId="8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horizontal="centerContinuous" wrapText="1"/>
    </xf>
    <xf numFmtId="3" fontId="8" fillId="0" borderId="0" xfId="0" applyNumberFormat="1" applyFont="1" applyFill="1" applyAlignment="1">
      <alignment horizontal="centerContinuous" wrapText="1"/>
    </xf>
    <xf numFmtId="3" fontId="13" fillId="0" borderId="0" xfId="0" applyNumberFormat="1" applyFont="1" applyFill="1" applyAlignment="1">
      <alignment horizontal="centerContinuous" vertical="center" wrapText="1"/>
    </xf>
    <xf numFmtId="0" fontId="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4" fillId="0" borderId="0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showOutlineSymbols="0" zoomScale="60" zoomScaleNormal="60" zoomScalePageLayoutView="0" workbookViewId="0" topLeftCell="A4">
      <selection activeCell="B29" sqref="B29"/>
    </sheetView>
  </sheetViews>
  <sheetFormatPr defaultColWidth="9.6640625" defaultRowHeight="15"/>
  <cols>
    <col min="1" max="1" width="4.6640625" style="1" customWidth="1"/>
    <col min="2" max="2" width="77.4453125" style="1" customWidth="1"/>
    <col min="3" max="3" width="18.99609375" style="63" customWidth="1"/>
    <col min="4" max="4" width="19.77734375" style="1" customWidth="1"/>
    <col min="5" max="5" width="14.77734375" style="1" hidden="1" customWidth="1"/>
    <col min="6" max="6" width="18.99609375" style="1" hidden="1" customWidth="1"/>
    <col min="7" max="7" width="12.6640625" style="1" hidden="1" customWidth="1"/>
    <col min="8" max="8" width="12.6640625" style="1" customWidth="1"/>
    <col min="9" max="9" width="19.5546875" style="1" customWidth="1"/>
    <col min="10" max="10" width="28.77734375" style="1" customWidth="1"/>
    <col min="11" max="11" width="11.5546875" style="1" hidden="1" customWidth="1"/>
    <col min="12" max="12" width="15.5546875" style="1" hidden="1" customWidth="1"/>
    <col min="13" max="13" width="9.6640625" style="1" hidden="1" customWidth="1"/>
    <col min="14" max="14" width="19.4453125" style="1" customWidth="1"/>
    <col min="15" max="16" width="9.6640625" style="1" customWidth="1"/>
    <col min="17" max="17" width="9.6640625" style="2" customWidth="1"/>
    <col min="18" max="20" width="9.6640625" style="1" customWidth="1"/>
    <col min="21" max="21" width="17.21484375" style="1" customWidth="1"/>
    <col min="22" max="22" width="18.21484375" style="1" customWidth="1"/>
    <col min="23" max="16384" width="9.6640625" style="1" customWidth="1"/>
  </cols>
  <sheetData>
    <row r="1" spans="1:4" ht="18">
      <c r="A1" s="3"/>
      <c r="B1" s="3"/>
      <c r="C1" s="61"/>
      <c r="D1" s="4"/>
    </row>
    <row r="2" spans="1:17" s="5" customFormat="1" ht="20.25">
      <c r="A2" s="4"/>
      <c r="B2" s="15" t="s">
        <v>23</v>
      </c>
      <c r="C2" s="55"/>
      <c r="D2" s="16"/>
      <c r="Q2" s="2"/>
    </row>
    <row r="3" spans="1:17" s="5" customFormat="1" ht="20.25">
      <c r="A3" s="6"/>
      <c r="B3" s="15" t="s">
        <v>2</v>
      </c>
      <c r="C3" s="55"/>
      <c r="D3" s="16"/>
      <c r="Q3" s="2"/>
    </row>
    <row r="4" spans="1:17" s="7" customFormat="1" ht="20.25">
      <c r="A4" s="6"/>
      <c r="B4" s="15" t="s">
        <v>0</v>
      </c>
      <c r="C4" s="56"/>
      <c r="D4" s="16"/>
      <c r="L4" s="7">
        <f>3686210-3590384</f>
        <v>95826</v>
      </c>
      <c r="Q4" s="2"/>
    </row>
    <row r="5" spans="1:17" s="7" customFormat="1" ht="20.25">
      <c r="A5" s="8"/>
      <c r="B5" s="15"/>
      <c r="C5" s="56"/>
      <c r="D5" s="16"/>
      <c r="Q5" s="2"/>
    </row>
    <row r="6" spans="1:17" s="7" customFormat="1" ht="20.25">
      <c r="A6" s="8"/>
      <c r="B6" s="15" t="s">
        <v>32</v>
      </c>
      <c r="C6" s="56"/>
      <c r="D6" s="16"/>
      <c r="Q6" s="2"/>
    </row>
    <row r="7" spans="1:17" s="7" customFormat="1" ht="20.25">
      <c r="A7" s="8"/>
      <c r="B7" s="15"/>
      <c r="C7" s="56"/>
      <c r="D7" s="16"/>
      <c r="Q7" s="2"/>
    </row>
    <row r="8" spans="1:17" s="7" customFormat="1" ht="20.25">
      <c r="A8" s="8"/>
      <c r="B8" s="15"/>
      <c r="C8" s="56"/>
      <c r="D8" s="16"/>
      <c r="Q8" s="2"/>
    </row>
    <row r="9" spans="1:17" s="5" customFormat="1" ht="20.25">
      <c r="A9" s="8"/>
      <c r="B9" s="17"/>
      <c r="C9" s="29"/>
      <c r="D9" s="16"/>
      <c r="I9" s="49"/>
      <c r="Q9" s="2"/>
    </row>
    <row r="10" spans="1:17" s="9" customFormat="1" ht="20.25">
      <c r="A10" s="6"/>
      <c r="B10" s="17"/>
      <c r="C10" s="29">
        <v>2013</v>
      </c>
      <c r="D10" s="29">
        <v>2012</v>
      </c>
      <c r="E10" s="18">
        <v>2006</v>
      </c>
      <c r="F10" s="19">
        <v>2005</v>
      </c>
      <c r="G10" s="9">
        <v>2006</v>
      </c>
      <c r="Q10" s="2"/>
    </row>
    <row r="11" spans="1:17" s="5" customFormat="1" ht="20.25">
      <c r="A11" s="10"/>
      <c r="B11" s="20" t="s">
        <v>3</v>
      </c>
      <c r="C11" s="30"/>
      <c r="D11" s="30"/>
      <c r="E11" s="21"/>
      <c r="F11" s="16"/>
      <c r="Q11" s="2"/>
    </row>
    <row r="12" spans="1:17" s="7" customFormat="1" ht="20.25">
      <c r="A12" s="6"/>
      <c r="B12" s="17" t="s">
        <v>4</v>
      </c>
      <c r="C12" s="31">
        <v>426842</v>
      </c>
      <c r="D12" s="31">
        <v>371744</v>
      </c>
      <c r="E12" s="28">
        <v>192453</v>
      </c>
      <c r="F12" s="23">
        <v>141722</v>
      </c>
      <c r="G12" s="32">
        <v>192453</v>
      </c>
      <c r="H12" s="32"/>
      <c r="I12" s="32"/>
      <c r="J12" s="32"/>
      <c r="Q12" s="2"/>
    </row>
    <row r="13" spans="1:17" s="7" customFormat="1" ht="20.25">
      <c r="A13" s="8"/>
      <c r="B13" s="20" t="s">
        <v>21</v>
      </c>
      <c r="C13" s="31"/>
      <c r="D13" s="31"/>
      <c r="E13" s="22"/>
      <c r="F13" s="23"/>
      <c r="G13" s="32"/>
      <c r="H13" s="32"/>
      <c r="I13" s="32"/>
      <c r="J13" s="32"/>
      <c r="Q13" s="2"/>
    </row>
    <row r="14" spans="1:17" s="37" customFormat="1" ht="20.25">
      <c r="A14" s="35"/>
      <c r="B14" s="36" t="s">
        <v>24</v>
      </c>
      <c r="C14" s="31">
        <v>329736.115</v>
      </c>
      <c r="D14" s="31">
        <v>286902.21</v>
      </c>
      <c r="E14" s="31">
        <v>200508</v>
      </c>
      <c r="F14" s="32">
        <v>125706</v>
      </c>
      <c r="G14" s="32">
        <v>200508</v>
      </c>
      <c r="H14" s="32"/>
      <c r="I14" s="32"/>
      <c r="J14" s="32"/>
      <c r="Q14" s="48"/>
    </row>
    <row r="15" spans="1:17" s="37" customFormat="1" ht="20.25">
      <c r="A15" s="35"/>
      <c r="B15" s="36" t="s">
        <v>25</v>
      </c>
      <c r="C15" s="32">
        <v>0</v>
      </c>
      <c r="D15" s="31">
        <v>0</v>
      </c>
      <c r="E15" s="31"/>
      <c r="F15" s="32"/>
      <c r="G15" s="32"/>
      <c r="H15" s="32"/>
      <c r="I15" s="32"/>
      <c r="J15" s="32"/>
      <c r="Q15" s="48"/>
    </row>
    <row r="16" spans="1:17" s="7" customFormat="1" ht="20.25">
      <c r="A16" s="8"/>
      <c r="B16" s="17" t="s">
        <v>22</v>
      </c>
      <c r="C16" s="31">
        <v>156959</v>
      </c>
      <c r="D16" s="31">
        <v>26740</v>
      </c>
      <c r="E16" s="22">
        <v>0</v>
      </c>
      <c r="F16" s="23">
        <v>0</v>
      </c>
      <c r="G16" s="32">
        <v>0</v>
      </c>
      <c r="H16" s="32"/>
      <c r="I16" s="32"/>
      <c r="J16" s="32"/>
      <c r="L16" s="32"/>
      <c r="Q16" s="2"/>
    </row>
    <row r="17" spans="1:17" s="7" customFormat="1" ht="20.25">
      <c r="A17" s="8"/>
      <c r="B17" s="17" t="s">
        <v>26</v>
      </c>
      <c r="C17" s="31">
        <v>62217.919</v>
      </c>
      <c r="D17" s="31">
        <v>251537.902</v>
      </c>
      <c r="E17" s="22">
        <v>14172</v>
      </c>
      <c r="F17" s="23">
        <v>37408</v>
      </c>
      <c r="G17" s="32">
        <v>14172</v>
      </c>
      <c r="H17" s="32"/>
      <c r="I17" s="47"/>
      <c r="J17" s="32"/>
      <c r="O17" s="47"/>
      <c r="Q17" s="2"/>
    </row>
    <row r="18" spans="1:17" s="7" customFormat="1" ht="20.25">
      <c r="A18" s="8"/>
      <c r="B18" s="17" t="s">
        <v>27</v>
      </c>
      <c r="C18" s="31">
        <v>309526</v>
      </c>
      <c r="D18" s="31">
        <v>0</v>
      </c>
      <c r="E18" s="22"/>
      <c r="F18" s="23"/>
      <c r="G18" s="32"/>
      <c r="H18" s="32"/>
      <c r="I18" s="32"/>
      <c r="J18" s="32"/>
      <c r="O18" s="47"/>
      <c r="Q18" s="2"/>
    </row>
    <row r="19" spans="1:17" s="7" customFormat="1" ht="20.25">
      <c r="A19" s="8"/>
      <c r="B19" s="17" t="s">
        <v>29</v>
      </c>
      <c r="C19" s="31">
        <v>-103342</v>
      </c>
      <c r="D19" s="31">
        <v>-103342</v>
      </c>
      <c r="E19" s="22">
        <v>51502</v>
      </c>
      <c r="F19" s="23">
        <v>0</v>
      </c>
      <c r="G19" s="32">
        <v>51502</v>
      </c>
      <c r="H19" s="32"/>
      <c r="I19" s="32"/>
      <c r="J19" s="32"/>
      <c r="L19" s="32"/>
      <c r="Q19" s="2"/>
    </row>
    <row r="20" spans="1:17" s="5" customFormat="1" ht="20.25">
      <c r="A20" s="8"/>
      <c r="B20" s="20" t="s">
        <v>5</v>
      </c>
      <c r="C20" s="62">
        <v>1181939.034</v>
      </c>
      <c r="D20" s="33">
        <v>833582.112</v>
      </c>
      <c r="E20" s="24">
        <f>SUM(E12:E19)</f>
        <v>458635</v>
      </c>
      <c r="F20" s="24">
        <f>SUM(F12:F19)</f>
        <v>304836</v>
      </c>
      <c r="G20" s="33">
        <f>SUM(G12:G19)</f>
        <v>458635</v>
      </c>
      <c r="H20" s="33"/>
      <c r="I20" s="33"/>
      <c r="J20" s="33"/>
      <c r="L20" s="45"/>
      <c r="Q20" s="2"/>
    </row>
    <row r="21" spans="1:17" s="7" customFormat="1" ht="20.25">
      <c r="A21" s="6"/>
      <c r="B21" s="17"/>
      <c r="C21" s="32"/>
      <c r="D21" s="32"/>
      <c r="E21" s="23"/>
      <c r="F21" s="23"/>
      <c r="G21" s="32"/>
      <c r="H21" s="32"/>
      <c r="I21" s="32"/>
      <c r="J21" s="32"/>
      <c r="Q21" s="2"/>
    </row>
    <row r="22" spans="1:17" s="7" customFormat="1" ht="20.25">
      <c r="A22" s="8"/>
      <c r="B22" s="17"/>
      <c r="C22" s="32"/>
      <c r="D22" s="32"/>
      <c r="E22" s="23"/>
      <c r="F22" s="23"/>
      <c r="G22" s="32"/>
      <c r="H22" s="32"/>
      <c r="I22" s="32"/>
      <c r="J22" s="32"/>
      <c r="Q22" s="2"/>
    </row>
    <row r="23" spans="1:17" s="5" customFormat="1" ht="20.25">
      <c r="A23" s="8"/>
      <c r="B23" s="20" t="s">
        <v>6</v>
      </c>
      <c r="C23" s="30"/>
      <c r="D23" s="30"/>
      <c r="E23" s="21"/>
      <c r="F23" s="23"/>
      <c r="G23" s="32"/>
      <c r="H23" s="32"/>
      <c r="I23" s="32"/>
      <c r="J23" s="32"/>
      <c r="Q23" s="2"/>
    </row>
    <row r="24" spans="1:17" s="37" customFormat="1" ht="20.25">
      <c r="A24" s="38"/>
      <c r="B24" s="36" t="s">
        <v>7</v>
      </c>
      <c r="C24" s="31">
        <v>227305.701</v>
      </c>
      <c r="D24" s="31">
        <v>61501.713</v>
      </c>
      <c r="E24" s="31">
        <v>210714</v>
      </c>
      <c r="F24" s="32">
        <v>314309</v>
      </c>
      <c r="G24" s="32">
        <v>210714</v>
      </c>
      <c r="H24" s="31"/>
      <c r="I24" s="32"/>
      <c r="J24" s="32"/>
      <c r="K24" s="32"/>
      <c r="Q24" s="48"/>
    </row>
    <row r="25" spans="1:17" s="37" customFormat="1" ht="20.25">
      <c r="A25" s="35"/>
      <c r="B25" s="36" t="s">
        <v>28</v>
      </c>
      <c r="C25" s="31">
        <v>371744</v>
      </c>
      <c r="D25" s="31">
        <v>251537.902</v>
      </c>
      <c r="E25" s="31">
        <v>141722</v>
      </c>
      <c r="F25" s="32">
        <v>0</v>
      </c>
      <c r="G25" s="32">
        <v>141722</v>
      </c>
      <c r="H25" s="32"/>
      <c r="J25" s="32"/>
      <c r="K25" s="46"/>
      <c r="N25" s="46"/>
      <c r="Q25" s="48"/>
    </row>
    <row r="26" spans="1:17" s="41" customFormat="1" ht="20.25">
      <c r="A26" s="35"/>
      <c r="B26" s="36" t="s">
        <v>17</v>
      </c>
      <c r="C26" s="31">
        <v>0</v>
      </c>
      <c r="D26" s="31">
        <v>0</v>
      </c>
      <c r="E26" s="39">
        <v>0</v>
      </c>
      <c r="F26" s="40">
        <v>473220</v>
      </c>
      <c r="G26" s="40">
        <v>0</v>
      </c>
      <c r="H26" s="40"/>
      <c r="I26" s="40"/>
      <c r="J26" s="40"/>
      <c r="L26" s="40"/>
      <c r="Q26" s="48"/>
    </row>
    <row r="27" spans="1:17" s="41" customFormat="1" ht="20.25">
      <c r="A27" s="42"/>
      <c r="B27" s="36" t="s">
        <v>8</v>
      </c>
      <c r="C27" s="39">
        <v>599049.701</v>
      </c>
      <c r="D27" s="39">
        <v>313039.615</v>
      </c>
      <c r="E27" s="39">
        <v>352436</v>
      </c>
      <c r="F27" s="40">
        <f>SUM(F24:F26)</f>
        <v>787529</v>
      </c>
      <c r="G27" s="40">
        <f>SUM(G24:G26)</f>
        <v>352436</v>
      </c>
      <c r="H27" s="40"/>
      <c r="I27" s="40"/>
      <c r="J27" s="40"/>
      <c r="Q27" s="48"/>
    </row>
    <row r="28" spans="1:17" s="37" customFormat="1" ht="22.5" customHeight="1" thickBot="1">
      <c r="A28" s="42"/>
      <c r="B28" s="43" t="s">
        <v>35</v>
      </c>
      <c r="C28" s="34">
        <v>582889.333</v>
      </c>
      <c r="D28" s="34">
        <v>520542.497</v>
      </c>
      <c r="E28" s="34">
        <f>+E20-E27</f>
        <v>106199</v>
      </c>
      <c r="F28" s="34">
        <f>+F20-F27</f>
        <v>-482693</v>
      </c>
      <c r="G28" s="34">
        <f>+G20-G27</f>
        <v>106199</v>
      </c>
      <c r="H28" s="44"/>
      <c r="I28" s="44"/>
      <c r="J28" s="44"/>
      <c r="L28" s="46"/>
      <c r="Q28" s="48"/>
    </row>
    <row r="29" spans="1:17" s="7" customFormat="1" ht="21" thickTop="1">
      <c r="A29" s="8"/>
      <c r="B29" s="17"/>
      <c r="C29" s="31"/>
      <c r="D29" s="31"/>
      <c r="E29" s="22"/>
      <c r="F29" s="23"/>
      <c r="G29" s="32"/>
      <c r="H29" s="32"/>
      <c r="I29" s="32"/>
      <c r="J29" s="32"/>
      <c r="N29" s="47"/>
      <c r="Q29" s="2"/>
    </row>
    <row r="30" spans="1:17" s="7" customFormat="1" ht="20.25">
      <c r="A30" s="8"/>
      <c r="B30" s="17"/>
      <c r="C30" s="31"/>
      <c r="D30" s="31"/>
      <c r="E30" s="22"/>
      <c r="F30" s="23"/>
      <c r="G30" s="32"/>
      <c r="H30" s="32"/>
      <c r="I30" s="32"/>
      <c r="J30" s="32"/>
      <c r="K30" s="47"/>
      <c r="Q30" s="2"/>
    </row>
    <row r="31" spans="1:17" s="7" customFormat="1" ht="20.25">
      <c r="A31" s="8"/>
      <c r="B31" s="20" t="s">
        <v>9</v>
      </c>
      <c r="C31" s="31"/>
      <c r="D31" s="31"/>
      <c r="E31" s="22"/>
      <c r="F31" s="23"/>
      <c r="G31" s="32"/>
      <c r="H31" s="32"/>
      <c r="I31" s="32"/>
      <c r="J31" s="32"/>
      <c r="Q31" s="2"/>
    </row>
    <row r="32" spans="1:17" s="7" customFormat="1" ht="20.25">
      <c r="A32" s="8"/>
      <c r="B32" s="17" t="s">
        <v>18</v>
      </c>
      <c r="C32" s="31">
        <v>219955.731</v>
      </c>
      <c r="D32" s="31">
        <v>702848.819</v>
      </c>
      <c r="E32" s="22">
        <v>154265</v>
      </c>
      <c r="F32" s="23">
        <v>-305106</v>
      </c>
      <c r="G32" s="32">
        <v>154265</v>
      </c>
      <c r="H32" s="32"/>
      <c r="I32" s="32"/>
      <c r="J32" s="32"/>
      <c r="Q32" s="2"/>
    </row>
    <row r="33" spans="1:17" s="7" customFormat="1" ht="20.25">
      <c r="A33" s="8"/>
      <c r="B33" s="17" t="s">
        <v>10</v>
      </c>
      <c r="C33" s="31">
        <v>231000.94</v>
      </c>
      <c r="D33" s="31">
        <v>-16557.754</v>
      </c>
      <c r="E33" s="22">
        <v>138764</v>
      </c>
      <c r="F33" s="23">
        <v>-51367</v>
      </c>
      <c r="G33" s="32">
        <v>138764</v>
      </c>
      <c r="H33" s="32"/>
      <c r="I33" s="32"/>
      <c r="J33" s="32"/>
      <c r="Q33" s="2"/>
    </row>
    <row r="34" spans="1:17" s="7" customFormat="1" ht="23.25">
      <c r="A34" s="8"/>
      <c r="B34" s="17" t="s">
        <v>11</v>
      </c>
      <c r="C34" s="31">
        <v>69682.204</v>
      </c>
      <c r="D34" s="31">
        <v>-99416.795</v>
      </c>
      <c r="E34" s="22">
        <v>-58421</v>
      </c>
      <c r="F34" s="23">
        <v>-80365</v>
      </c>
      <c r="G34" s="32">
        <v>-58421</v>
      </c>
      <c r="H34" s="32"/>
      <c r="I34" s="51"/>
      <c r="J34" s="52"/>
      <c r="K34" s="1"/>
      <c r="Q34" s="2"/>
    </row>
    <row r="35" spans="1:17" s="7" customFormat="1" ht="23.25">
      <c r="A35" s="8"/>
      <c r="B35" s="17" t="s">
        <v>12</v>
      </c>
      <c r="C35" s="31">
        <v>-34061.355</v>
      </c>
      <c r="D35" s="31">
        <v>29240.336</v>
      </c>
      <c r="E35" s="22">
        <v>10413</v>
      </c>
      <c r="F35" s="23">
        <v>-73867</v>
      </c>
      <c r="G35" s="32">
        <v>10413</v>
      </c>
      <c r="H35" s="32"/>
      <c r="I35" s="51"/>
      <c r="J35" s="52"/>
      <c r="K35" s="1"/>
      <c r="Q35" s="2"/>
    </row>
    <row r="36" spans="1:17" s="7" customFormat="1" ht="23.25">
      <c r="A36" s="8"/>
      <c r="B36" s="17" t="s">
        <v>13</v>
      </c>
      <c r="C36" s="31">
        <v>-56911.901</v>
      </c>
      <c r="D36" s="31">
        <v>-43532.588</v>
      </c>
      <c r="E36" s="22">
        <v>-50002</v>
      </c>
      <c r="F36" s="23">
        <v>129284</v>
      </c>
      <c r="G36" s="32">
        <v>-50002</v>
      </c>
      <c r="H36" s="32"/>
      <c r="I36" s="51"/>
      <c r="J36" s="52"/>
      <c r="K36" s="5"/>
      <c r="N36" s="54"/>
      <c r="Q36" s="2"/>
    </row>
    <row r="37" spans="1:17" s="7" customFormat="1" ht="23.25">
      <c r="A37" s="8"/>
      <c r="B37" s="17" t="s">
        <v>20</v>
      </c>
      <c r="C37" s="31">
        <v>20001.149</v>
      </c>
      <c r="D37" s="31">
        <v>16832.038</v>
      </c>
      <c r="E37" s="22">
        <v>-10054</v>
      </c>
      <c r="F37" s="23">
        <v>-71294</v>
      </c>
      <c r="G37" s="32">
        <v>-10054</v>
      </c>
      <c r="H37" s="32"/>
      <c r="I37" s="53"/>
      <c r="J37" s="53"/>
      <c r="K37" s="5"/>
      <c r="Q37" s="2"/>
    </row>
    <row r="38" spans="1:17" s="7" customFormat="1" ht="23.25" hidden="1">
      <c r="A38" s="8"/>
      <c r="B38" s="17" t="s">
        <v>19</v>
      </c>
      <c r="C38" s="31">
        <v>0</v>
      </c>
      <c r="D38" s="31">
        <v>0</v>
      </c>
      <c r="E38" s="22">
        <v>0</v>
      </c>
      <c r="F38" s="23">
        <v>0</v>
      </c>
      <c r="G38" s="32">
        <v>0</v>
      </c>
      <c r="H38" s="32"/>
      <c r="I38" s="51"/>
      <c r="J38" s="53"/>
      <c r="K38" s="5"/>
      <c r="Q38" s="2"/>
    </row>
    <row r="39" spans="1:17" s="7" customFormat="1" ht="23.25">
      <c r="A39" s="8"/>
      <c r="B39" s="17" t="s">
        <v>14</v>
      </c>
      <c r="C39" s="31">
        <v>133222.325</v>
      </c>
      <c r="D39" s="31">
        <v>-68872.068</v>
      </c>
      <c r="E39" s="22">
        <v>-72381</v>
      </c>
      <c r="F39" s="23">
        <v>-25597</v>
      </c>
      <c r="G39" s="32">
        <v>-72381</v>
      </c>
      <c r="H39" s="32"/>
      <c r="I39" s="51"/>
      <c r="J39" s="51"/>
      <c r="K39" s="13"/>
      <c r="L39" s="32"/>
      <c r="Q39" s="2"/>
    </row>
    <row r="40" spans="1:17" s="7" customFormat="1" ht="23.25">
      <c r="A40" s="8"/>
      <c r="B40" s="20" t="s">
        <v>15</v>
      </c>
      <c r="C40" s="62">
        <v>582889.093</v>
      </c>
      <c r="D40" s="33">
        <v>520541.9880000001</v>
      </c>
      <c r="E40" s="22">
        <v>-6385</v>
      </c>
      <c r="F40" s="23">
        <v>-4381</v>
      </c>
      <c r="G40" s="32">
        <v>-6385</v>
      </c>
      <c r="H40" s="32"/>
      <c r="I40" s="51"/>
      <c r="J40" s="51"/>
      <c r="K40" s="5"/>
      <c r="L40" s="32"/>
      <c r="Q40" s="2"/>
    </row>
    <row r="41" spans="1:17" s="5" customFormat="1" ht="23.25">
      <c r="A41" s="8"/>
      <c r="B41" s="50" t="s">
        <v>1</v>
      </c>
      <c r="C41" s="62"/>
      <c r="D41" s="33"/>
      <c r="E41" s="24">
        <f>SUM(E32:E40)</f>
        <v>106199</v>
      </c>
      <c r="F41" s="24">
        <f>SUM(F32:F40)</f>
        <v>-482693</v>
      </c>
      <c r="G41" s="33">
        <f>SUM(G32:G40)</f>
        <v>106199</v>
      </c>
      <c r="H41" s="33"/>
      <c r="I41" s="51"/>
      <c r="J41" s="51"/>
      <c r="L41" s="45"/>
      <c r="Q41" s="2"/>
    </row>
    <row r="42" spans="1:17" s="5" customFormat="1" ht="20.25">
      <c r="A42" s="8"/>
      <c r="B42" s="21" t="s">
        <v>1</v>
      </c>
      <c r="C42" s="33" t="s">
        <v>1</v>
      </c>
      <c r="D42" s="33"/>
      <c r="E42" s="24"/>
      <c r="F42" s="24"/>
      <c r="Q42" s="2"/>
    </row>
    <row r="43" spans="1:17" s="5" customFormat="1" ht="20.25">
      <c r="A43" s="8"/>
      <c r="B43" s="20"/>
      <c r="C43" s="62" t="s">
        <v>1</v>
      </c>
      <c r="D43" s="24"/>
      <c r="J43" s="45"/>
      <c r="Q43" s="2"/>
    </row>
    <row r="44" spans="1:17" s="5" customFormat="1" ht="20.25">
      <c r="A44" s="8"/>
      <c r="B44" s="17"/>
      <c r="C44" s="31" t="s">
        <v>1</v>
      </c>
      <c r="D44" s="16"/>
      <c r="Q44" s="2"/>
    </row>
    <row r="45" spans="1:17" s="7" customFormat="1" ht="20.25">
      <c r="A45" s="6"/>
      <c r="B45" s="20"/>
      <c r="C45" s="30" t="s">
        <v>1</v>
      </c>
      <c r="D45" s="16"/>
      <c r="Q45" s="2"/>
    </row>
    <row r="46" spans="1:17" s="5" customFormat="1" ht="20.25">
      <c r="A46" s="8"/>
      <c r="B46" s="27"/>
      <c r="C46" s="57"/>
      <c r="D46" s="27"/>
      <c r="Q46" s="2"/>
    </row>
    <row r="47" spans="1:17" s="5" customFormat="1" ht="20.25">
      <c r="A47" s="6"/>
      <c r="B47" s="64" t="s">
        <v>33</v>
      </c>
      <c r="C47" s="64"/>
      <c r="D47" s="64"/>
      <c r="Q47" s="2"/>
    </row>
    <row r="48" spans="1:17" s="12" customFormat="1" ht="18">
      <c r="A48" s="6"/>
      <c r="B48" s="65" t="s">
        <v>34</v>
      </c>
      <c r="C48" s="65"/>
      <c r="D48" s="65"/>
      <c r="Q48" s="2"/>
    </row>
    <row r="49" spans="1:17" s="5" customFormat="1" ht="18" customHeight="1">
      <c r="A49" s="6"/>
      <c r="B49" s="11"/>
      <c r="C49" s="58"/>
      <c r="D49" s="1"/>
      <c r="Q49" s="2"/>
    </row>
    <row r="50" spans="1:17" s="5" customFormat="1" ht="20.25">
      <c r="A50" s="6"/>
      <c r="B50" s="25"/>
      <c r="C50" s="59"/>
      <c r="D50" s="16"/>
      <c r="L50" s="45" t="e">
        <f>+C28-C42</f>
        <v>#VALUE!</v>
      </c>
      <c r="Q50" s="2">
        <f>+Q44+Q47</f>
        <v>0</v>
      </c>
    </row>
    <row r="51" spans="1:17" s="5" customFormat="1" ht="20.25">
      <c r="A51" s="6"/>
      <c r="B51" s="25"/>
      <c r="C51" s="59"/>
      <c r="D51" s="16"/>
      <c r="Q51" s="2"/>
    </row>
    <row r="52" spans="1:17" s="5" customFormat="1" ht="20.25">
      <c r="A52" s="6"/>
      <c r="B52" s="26" t="s">
        <v>16</v>
      </c>
      <c r="C52" s="60"/>
      <c r="D52" s="16"/>
      <c r="Q52" s="2"/>
    </row>
    <row r="53" spans="1:17" s="13" customFormat="1" ht="20.25">
      <c r="A53" s="6"/>
      <c r="B53" s="66" t="s">
        <v>30</v>
      </c>
      <c r="C53" s="66"/>
      <c r="D53" s="66"/>
      <c r="Q53" s="2"/>
    </row>
    <row r="54" spans="1:17" s="5" customFormat="1" ht="20.25" customHeight="1">
      <c r="A54" s="14"/>
      <c r="B54" s="67" t="s">
        <v>31</v>
      </c>
      <c r="C54" s="67"/>
      <c r="D54" s="67"/>
      <c r="Q54" s="2"/>
    </row>
    <row r="55" spans="3:17" s="5" customFormat="1" ht="18">
      <c r="C55" s="63"/>
      <c r="D55" s="1"/>
      <c r="K55" s="5">
        <f>261364-388927</f>
        <v>-127563</v>
      </c>
      <c r="Q55" s="2"/>
    </row>
    <row r="56" spans="3:17" s="5" customFormat="1" ht="18">
      <c r="C56" s="63"/>
      <c r="D56" s="1"/>
      <c r="Q56" s="2"/>
    </row>
    <row r="57" spans="3:17" s="5" customFormat="1" ht="18">
      <c r="C57" s="63"/>
      <c r="D57" s="1"/>
      <c r="Q57" s="2"/>
    </row>
    <row r="58" spans="3:17" s="5" customFormat="1" ht="18">
      <c r="C58" s="63"/>
      <c r="D58" s="1"/>
      <c r="K58" s="5">
        <f>326038+68074</f>
        <v>394112</v>
      </c>
      <c r="Q58" s="2"/>
    </row>
    <row r="59" spans="3:17" s="5" customFormat="1" ht="18">
      <c r="C59" s="63"/>
      <c r="D59" s="1"/>
      <c r="Q59" s="2"/>
    </row>
    <row r="60" spans="3:17" s="5" customFormat="1" ht="18">
      <c r="C60" s="63"/>
      <c r="D60" s="1"/>
      <c r="Q60" s="2"/>
    </row>
    <row r="61" spans="3:17" s="5" customFormat="1" ht="18">
      <c r="C61" s="63"/>
      <c r="D61" s="1"/>
      <c r="Q61" s="2"/>
    </row>
    <row r="62" spans="3:17" s="5" customFormat="1" ht="18">
      <c r="C62" s="63"/>
      <c r="D62" s="1"/>
      <c r="Q62" s="2"/>
    </row>
    <row r="63" spans="3:17" s="5" customFormat="1" ht="18">
      <c r="C63" s="63"/>
      <c r="D63" s="1"/>
      <c r="Q63" s="2"/>
    </row>
    <row r="64" spans="3:17" s="5" customFormat="1" ht="18">
      <c r="C64" s="63"/>
      <c r="D64" s="1"/>
      <c r="Q64" s="2"/>
    </row>
    <row r="65" spans="3:17" s="5" customFormat="1" ht="18">
      <c r="C65" s="63"/>
      <c r="D65" s="1"/>
      <c r="Q65" s="2"/>
    </row>
    <row r="66" spans="3:17" s="5" customFormat="1" ht="18">
      <c r="C66" s="63"/>
      <c r="D66" s="1"/>
      <c r="Q66" s="2"/>
    </row>
    <row r="67" spans="3:17" s="5" customFormat="1" ht="18">
      <c r="C67" s="63"/>
      <c r="D67" s="1"/>
      <c r="Q67" s="2"/>
    </row>
    <row r="68" spans="3:17" s="5" customFormat="1" ht="18">
      <c r="C68" s="63"/>
      <c r="D68" s="1"/>
      <c r="Q68" s="2"/>
    </row>
    <row r="69" spans="3:17" s="5" customFormat="1" ht="18">
      <c r="C69" s="63"/>
      <c r="D69" s="1"/>
      <c r="Q69" s="2"/>
    </row>
    <row r="70" spans="2:17" s="5" customFormat="1" ht="18">
      <c r="B70" s="1"/>
      <c r="C70" s="63"/>
      <c r="D70" s="1"/>
      <c r="Q70" s="2"/>
    </row>
  </sheetData>
  <sheetProtection/>
  <mergeCells count="4">
    <mergeCell ref="B47:D47"/>
    <mergeCell ref="B48:D48"/>
    <mergeCell ref="B53:D53"/>
    <mergeCell ref="B54:D54"/>
  </mergeCells>
  <printOptions horizontalCentered="1" verticalCentered="1"/>
  <pageMargins left="0.5" right="0.5" top="0.3840277777777778" bottom="0.45" header="0" footer="0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contabilidad</cp:lastModifiedBy>
  <cp:lastPrinted>2014-02-21T18:50:20Z</cp:lastPrinted>
  <dcterms:created xsi:type="dcterms:W3CDTF">2003-02-10T22:25:06Z</dcterms:created>
  <dcterms:modified xsi:type="dcterms:W3CDTF">2014-02-21T19:53:29Z</dcterms:modified>
  <cp:category/>
  <cp:version/>
  <cp:contentType/>
  <cp:contentStatus/>
</cp:coreProperties>
</file>