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90" yWindow="600" windowWidth="19815" windowHeight="8130"/>
  </bookViews>
  <sheets>
    <sheet name="Mapa_de_Riesgo" sheetId="1" r:id="rId1"/>
    <sheet name="1. Identificación del riesgo" sheetId="2" r:id="rId2"/>
    <sheet name="2. Descripción del Riesgo" sheetId="3" r:id="rId3"/>
    <sheet name="3. Probabilidad" sheetId="4" r:id="rId4"/>
    <sheet name="4. Impacto" sheetId="5" r:id="rId5"/>
    <sheet name="Mapa de Calor" sheetId="6" r:id="rId6"/>
    <sheet name="5. Diseño de Controles" sheetId="7" r:id="rId7"/>
    <sheet name="6.Análisis_de_controles" sheetId="8" r:id="rId8"/>
    <sheet name="Determinación del Impacto" sheetId="9" state="hidden" r:id="rId9"/>
    <sheet name="7. Indicadores" sheetId="10" r:id="rId10"/>
    <sheet name="NO TOCAR" sheetId="11" state="hidden" r:id="rId11"/>
    <sheet name="NO TOCAR2" sheetId="12" state="hidden" r:id="rId12"/>
  </sheets>
  <externalReferences>
    <externalReference r:id="rId13"/>
  </externalReferences>
  <calcPr calcId="145621"/>
</workbook>
</file>

<file path=xl/calcChain.xml><?xml version="1.0" encoding="utf-8"?>
<calcChain xmlns="http://schemas.openxmlformats.org/spreadsheetml/2006/main">
  <c r="B11" i="4" l="1"/>
  <c r="D13" i="7" l="1"/>
  <c r="F17" i="1" l="1"/>
  <c r="B85" i="7"/>
  <c r="B85" i="8"/>
  <c r="O163" i="1"/>
  <c r="P163" i="1"/>
  <c r="Q163" i="1"/>
  <c r="R163" i="1"/>
  <c r="S163" i="1"/>
  <c r="T163" i="1"/>
  <c r="U163" i="1"/>
  <c r="O164" i="1"/>
  <c r="P164" i="1"/>
  <c r="Q164" i="1"/>
  <c r="R164" i="1"/>
  <c r="S164" i="1"/>
  <c r="T164" i="1"/>
  <c r="U164" i="1"/>
  <c r="O165" i="1"/>
  <c r="P165" i="1"/>
  <c r="Q165" i="1"/>
  <c r="R165" i="1"/>
  <c r="S165" i="1"/>
  <c r="T165" i="1"/>
  <c r="U165" i="1"/>
  <c r="O166" i="1"/>
  <c r="P166" i="1"/>
  <c r="Q166" i="1"/>
  <c r="R166" i="1"/>
  <c r="S166" i="1"/>
  <c r="T166" i="1"/>
  <c r="U166" i="1"/>
  <c r="O167" i="1"/>
  <c r="P167" i="1"/>
  <c r="Q167" i="1"/>
  <c r="R167" i="1"/>
  <c r="S167" i="1"/>
  <c r="T167" i="1"/>
  <c r="U167" i="1"/>
  <c r="O168" i="1"/>
  <c r="P168" i="1"/>
  <c r="Q168" i="1"/>
  <c r="R168" i="1"/>
  <c r="S168" i="1"/>
  <c r="T168" i="1"/>
  <c r="U168" i="1"/>
  <c r="O169" i="1"/>
  <c r="P169" i="1"/>
  <c r="Q169" i="1"/>
  <c r="R169" i="1"/>
  <c r="S169" i="1"/>
  <c r="T169" i="1"/>
  <c r="U169" i="1"/>
  <c r="O170" i="1"/>
  <c r="P170" i="1"/>
  <c r="Q170" i="1"/>
  <c r="R170" i="1"/>
  <c r="S170" i="1"/>
  <c r="T170" i="1"/>
  <c r="U170" i="1"/>
  <c r="O171" i="1"/>
  <c r="P171" i="1"/>
  <c r="Q171" i="1"/>
  <c r="R171" i="1"/>
  <c r="S171" i="1"/>
  <c r="T171" i="1"/>
  <c r="U171" i="1"/>
  <c r="O172" i="1"/>
  <c r="P172" i="1"/>
  <c r="Q172" i="1"/>
  <c r="R172" i="1"/>
  <c r="S172" i="1"/>
  <c r="T172" i="1"/>
  <c r="U172" i="1"/>
  <c r="O173" i="1"/>
  <c r="P173" i="1"/>
  <c r="Q173" i="1"/>
  <c r="R173" i="1"/>
  <c r="S173" i="1"/>
  <c r="T173" i="1"/>
  <c r="U173" i="1"/>
  <c r="O174" i="1"/>
  <c r="P174" i="1"/>
  <c r="Q174" i="1"/>
  <c r="R174" i="1"/>
  <c r="S174" i="1"/>
  <c r="T174" i="1"/>
  <c r="U174" i="1"/>
  <c r="O175" i="1"/>
  <c r="P175" i="1"/>
  <c r="Q175" i="1"/>
  <c r="R175" i="1"/>
  <c r="S175" i="1"/>
  <c r="T175" i="1"/>
  <c r="U175" i="1"/>
  <c r="O176" i="1"/>
  <c r="P176" i="1"/>
  <c r="Q176" i="1"/>
  <c r="R176" i="1"/>
  <c r="S176" i="1"/>
  <c r="T176" i="1"/>
  <c r="U176" i="1"/>
  <c r="O177" i="1"/>
  <c r="P177" i="1"/>
  <c r="Q177" i="1"/>
  <c r="R177" i="1"/>
  <c r="S177" i="1"/>
  <c r="T177" i="1"/>
  <c r="U177" i="1"/>
  <c r="O178" i="1"/>
  <c r="P178" i="1"/>
  <c r="Q178" i="1"/>
  <c r="R178" i="1"/>
  <c r="S178" i="1"/>
  <c r="T178" i="1"/>
  <c r="U178" i="1"/>
  <c r="O179" i="1"/>
  <c r="P179" i="1"/>
  <c r="Q179" i="1"/>
  <c r="R179" i="1"/>
  <c r="S179" i="1"/>
  <c r="T179" i="1"/>
  <c r="U179" i="1"/>
  <c r="O180" i="1"/>
  <c r="P180" i="1"/>
  <c r="Q180" i="1"/>
  <c r="R180" i="1"/>
  <c r="S180" i="1"/>
  <c r="T180" i="1"/>
  <c r="U180" i="1"/>
  <c r="O181" i="1"/>
  <c r="P181" i="1"/>
  <c r="Q181" i="1"/>
  <c r="R181" i="1"/>
  <c r="S181" i="1"/>
  <c r="T181" i="1"/>
  <c r="U181" i="1"/>
  <c r="O182" i="1"/>
  <c r="P182" i="1"/>
  <c r="Q182" i="1"/>
  <c r="R182" i="1"/>
  <c r="S182" i="1"/>
  <c r="T182" i="1"/>
  <c r="U182" i="1"/>
  <c r="O183" i="1"/>
  <c r="P183" i="1"/>
  <c r="Q183" i="1"/>
  <c r="R183" i="1"/>
  <c r="S183" i="1"/>
  <c r="T183" i="1"/>
  <c r="U183" i="1"/>
  <c r="O184" i="1"/>
  <c r="P184" i="1"/>
  <c r="Q184" i="1"/>
  <c r="R184" i="1"/>
  <c r="S184" i="1"/>
  <c r="T184" i="1"/>
  <c r="U184" i="1"/>
  <c r="O157" i="1"/>
  <c r="P157" i="1"/>
  <c r="Q157" i="1"/>
  <c r="R157" i="1"/>
  <c r="S157" i="1"/>
  <c r="T157" i="1"/>
  <c r="U157" i="1"/>
  <c r="O158" i="1"/>
  <c r="P158" i="1"/>
  <c r="Q158" i="1"/>
  <c r="R158" i="1"/>
  <c r="S158" i="1"/>
  <c r="T158" i="1"/>
  <c r="U158" i="1"/>
  <c r="O159" i="1"/>
  <c r="P159" i="1"/>
  <c r="Q159" i="1"/>
  <c r="R159" i="1"/>
  <c r="S159" i="1"/>
  <c r="T159" i="1"/>
  <c r="U159" i="1"/>
  <c r="O160" i="1"/>
  <c r="P160" i="1"/>
  <c r="Q160" i="1"/>
  <c r="R160" i="1"/>
  <c r="S160" i="1"/>
  <c r="T160" i="1"/>
  <c r="U160" i="1"/>
  <c r="O161" i="1"/>
  <c r="P161" i="1"/>
  <c r="Q161" i="1"/>
  <c r="R161" i="1"/>
  <c r="S161" i="1"/>
  <c r="T161" i="1"/>
  <c r="U161" i="1"/>
  <c r="O162" i="1"/>
  <c r="P162" i="1"/>
  <c r="Q162" i="1"/>
  <c r="R162" i="1"/>
  <c r="S162" i="1"/>
  <c r="T162" i="1"/>
  <c r="U162" i="1"/>
  <c r="O152" i="1"/>
  <c r="P152" i="1"/>
  <c r="Q152" i="1"/>
  <c r="R152" i="1"/>
  <c r="S152" i="1"/>
  <c r="T152" i="1"/>
  <c r="U152" i="1"/>
  <c r="O153" i="1"/>
  <c r="P153" i="1"/>
  <c r="Q153" i="1"/>
  <c r="R153" i="1"/>
  <c r="S153" i="1"/>
  <c r="T153" i="1"/>
  <c r="U153" i="1"/>
  <c r="O154" i="1"/>
  <c r="P154" i="1"/>
  <c r="Q154" i="1"/>
  <c r="R154" i="1"/>
  <c r="S154" i="1"/>
  <c r="T154" i="1"/>
  <c r="U154" i="1"/>
  <c r="O155" i="1"/>
  <c r="P155" i="1"/>
  <c r="Q155" i="1"/>
  <c r="R155" i="1"/>
  <c r="S155" i="1"/>
  <c r="T155" i="1"/>
  <c r="U155" i="1"/>
  <c r="O156" i="1"/>
  <c r="P156" i="1"/>
  <c r="Q156" i="1"/>
  <c r="R156" i="1"/>
  <c r="S156" i="1"/>
  <c r="T156" i="1"/>
  <c r="U156" i="1"/>
  <c r="O137" i="1"/>
  <c r="P137" i="1"/>
  <c r="Q137" i="1"/>
  <c r="R137" i="1"/>
  <c r="S137" i="1"/>
  <c r="T137" i="1"/>
  <c r="U137" i="1"/>
  <c r="O138" i="1"/>
  <c r="P138" i="1"/>
  <c r="Q138" i="1"/>
  <c r="R138" i="1"/>
  <c r="S138" i="1"/>
  <c r="T138" i="1"/>
  <c r="U138" i="1"/>
  <c r="O139" i="1"/>
  <c r="P139" i="1"/>
  <c r="Q139" i="1"/>
  <c r="R139" i="1"/>
  <c r="S139" i="1"/>
  <c r="T139" i="1"/>
  <c r="U139" i="1"/>
  <c r="O140" i="1"/>
  <c r="P140" i="1"/>
  <c r="Q140" i="1"/>
  <c r="R140" i="1"/>
  <c r="S140" i="1"/>
  <c r="T140" i="1"/>
  <c r="U140" i="1"/>
  <c r="O141" i="1"/>
  <c r="P141" i="1"/>
  <c r="Q141" i="1"/>
  <c r="R141" i="1"/>
  <c r="S141" i="1"/>
  <c r="T141" i="1"/>
  <c r="U141" i="1"/>
  <c r="O142" i="1"/>
  <c r="P142" i="1"/>
  <c r="Q142" i="1"/>
  <c r="R142" i="1"/>
  <c r="S142" i="1"/>
  <c r="T142" i="1"/>
  <c r="U142" i="1"/>
  <c r="O143" i="1"/>
  <c r="P143" i="1"/>
  <c r="Q143" i="1"/>
  <c r="R143" i="1"/>
  <c r="S143" i="1"/>
  <c r="T143" i="1"/>
  <c r="U143" i="1"/>
  <c r="O144" i="1"/>
  <c r="P144" i="1"/>
  <c r="Q144" i="1"/>
  <c r="R144" i="1"/>
  <c r="S144" i="1"/>
  <c r="T144" i="1"/>
  <c r="U144" i="1"/>
  <c r="O145" i="1"/>
  <c r="P145" i="1"/>
  <c r="Q145" i="1"/>
  <c r="R145" i="1"/>
  <c r="S145" i="1"/>
  <c r="T145" i="1"/>
  <c r="U145" i="1"/>
  <c r="O146" i="1"/>
  <c r="P146" i="1"/>
  <c r="Q146" i="1"/>
  <c r="R146" i="1"/>
  <c r="S146" i="1"/>
  <c r="T146" i="1"/>
  <c r="U146" i="1"/>
  <c r="O147" i="1"/>
  <c r="P147" i="1"/>
  <c r="Q147" i="1"/>
  <c r="R147" i="1"/>
  <c r="S147" i="1"/>
  <c r="T147" i="1"/>
  <c r="U147" i="1"/>
  <c r="O148" i="1"/>
  <c r="P148" i="1"/>
  <c r="Q148" i="1"/>
  <c r="R148" i="1"/>
  <c r="S148" i="1"/>
  <c r="T148" i="1"/>
  <c r="U148" i="1"/>
  <c r="O149" i="1"/>
  <c r="P149" i="1"/>
  <c r="Q149" i="1"/>
  <c r="R149" i="1"/>
  <c r="S149" i="1"/>
  <c r="T149" i="1"/>
  <c r="U149" i="1"/>
  <c r="O150" i="1"/>
  <c r="P150" i="1"/>
  <c r="Q150" i="1"/>
  <c r="R150" i="1"/>
  <c r="S150" i="1"/>
  <c r="T150" i="1"/>
  <c r="U150" i="1"/>
  <c r="O151" i="1"/>
  <c r="P151" i="1"/>
  <c r="Q151" i="1"/>
  <c r="R151" i="1"/>
  <c r="S151" i="1"/>
  <c r="T151" i="1"/>
  <c r="U151" i="1"/>
  <c r="O124" i="1"/>
  <c r="P124" i="1"/>
  <c r="Q124" i="1"/>
  <c r="R124" i="1"/>
  <c r="S124" i="1"/>
  <c r="T124" i="1"/>
  <c r="U124" i="1"/>
  <c r="O125" i="1"/>
  <c r="P125" i="1"/>
  <c r="Q125" i="1"/>
  <c r="R125" i="1"/>
  <c r="S125" i="1"/>
  <c r="T125" i="1"/>
  <c r="U125" i="1"/>
  <c r="O126" i="1"/>
  <c r="P126" i="1"/>
  <c r="Q126" i="1"/>
  <c r="R126" i="1"/>
  <c r="S126" i="1"/>
  <c r="T126" i="1"/>
  <c r="U126" i="1"/>
  <c r="O127" i="1"/>
  <c r="P127" i="1"/>
  <c r="Q127" i="1"/>
  <c r="R127" i="1"/>
  <c r="S127" i="1"/>
  <c r="T127" i="1"/>
  <c r="U127" i="1"/>
  <c r="O128" i="1"/>
  <c r="P128" i="1"/>
  <c r="Q128" i="1"/>
  <c r="R128" i="1"/>
  <c r="S128" i="1"/>
  <c r="T128" i="1"/>
  <c r="U128" i="1"/>
  <c r="O129" i="1"/>
  <c r="P129" i="1"/>
  <c r="Q129" i="1"/>
  <c r="R129" i="1"/>
  <c r="S129" i="1"/>
  <c r="T129" i="1"/>
  <c r="U129" i="1"/>
  <c r="O130" i="1"/>
  <c r="P130" i="1"/>
  <c r="Q130" i="1"/>
  <c r="R130" i="1"/>
  <c r="S130" i="1"/>
  <c r="T130" i="1"/>
  <c r="U130" i="1"/>
  <c r="O131" i="1"/>
  <c r="P131" i="1"/>
  <c r="Q131" i="1"/>
  <c r="R131" i="1"/>
  <c r="S131" i="1"/>
  <c r="T131" i="1"/>
  <c r="U131" i="1"/>
  <c r="O132" i="1"/>
  <c r="P132" i="1"/>
  <c r="Q132" i="1"/>
  <c r="R132" i="1"/>
  <c r="S132" i="1"/>
  <c r="T132" i="1"/>
  <c r="U132" i="1"/>
  <c r="O133" i="1"/>
  <c r="P133" i="1"/>
  <c r="Q133" i="1"/>
  <c r="R133" i="1"/>
  <c r="S133" i="1"/>
  <c r="T133" i="1"/>
  <c r="U133" i="1"/>
  <c r="O134" i="1"/>
  <c r="P134" i="1"/>
  <c r="Q134" i="1"/>
  <c r="R134" i="1"/>
  <c r="S134" i="1"/>
  <c r="T134" i="1"/>
  <c r="U134" i="1"/>
  <c r="O135" i="1"/>
  <c r="P135" i="1"/>
  <c r="Q135" i="1"/>
  <c r="R135" i="1"/>
  <c r="S135" i="1"/>
  <c r="T135" i="1"/>
  <c r="U135" i="1"/>
  <c r="O136" i="1"/>
  <c r="P136" i="1"/>
  <c r="Q136" i="1"/>
  <c r="R136" i="1"/>
  <c r="S136" i="1"/>
  <c r="T136" i="1"/>
  <c r="U136" i="1"/>
  <c r="O116" i="1"/>
  <c r="P116" i="1"/>
  <c r="Q116" i="1"/>
  <c r="R116" i="1"/>
  <c r="S116" i="1"/>
  <c r="T116" i="1"/>
  <c r="U116" i="1"/>
  <c r="O117" i="1"/>
  <c r="P117" i="1"/>
  <c r="Q117" i="1"/>
  <c r="R117" i="1"/>
  <c r="S117" i="1"/>
  <c r="T117" i="1"/>
  <c r="U117" i="1"/>
  <c r="O118" i="1"/>
  <c r="P118" i="1"/>
  <c r="Q118" i="1"/>
  <c r="R118" i="1"/>
  <c r="S118" i="1"/>
  <c r="T118" i="1"/>
  <c r="U118" i="1"/>
  <c r="O119" i="1"/>
  <c r="P119" i="1"/>
  <c r="Q119" i="1"/>
  <c r="R119" i="1"/>
  <c r="S119" i="1"/>
  <c r="T119" i="1"/>
  <c r="U119" i="1"/>
  <c r="O120" i="1"/>
  <c r="P120" i="1"/>
  <c r="Q120" i="1"/>
  <c r="R120" i="1"/>
  <c r="S120" i="1"/>
  <c r="T120" i="1"/>
  <c r="U120" i="1"/>
  <c r="O121" i="1"/>
  <c r="P121" i="1"/>
  <c r="Q121" i="1"/>
  <c r="R121" i="1"/>
  <c r="S121" i="1"/>
  <c r="T121" i="1"/>
  <c r="U121" i="1"/>
  <c r="O122" i="1"/>
  <c r="P122" i="1"/>
  <c r="Q122" i="1"/>
  <c r="R122" i="1"/>
  <c r="S122" i="1"/>
  <c r="T122" i="1"/>
  <c r="U122" i="1"/>
  <c r="O123" i="1"/>
  <c r="P123" i="1"/>
  <c r="Q123" i="1"/>
  <c r="R123" i="1"/>
  <c r="S123" i="1"/>
  <c r="T123" i="1"/>
  <c r="U123" i="1"/>
  <c r="O110" i="1"/>
  <c r="P110" i="1"/>
  <c r="Q110" i="1"/>
  <c r="R110" i="1"/>
  <c r="S110" i="1"/>
  <c r="T110" i="1"/>
  <c r="U110" i="1"/>
  <c r="O111" i="1"/>
  <c r="P111" i="1"/>
  <c r="Q111" i="1"/>
  <c r="R111" i="1"/>
  <c r="S111" i="1"/>
  <c r="T111" i="1"/>
  <c r="U111" i="1"/>
  <c r="O112" i="1"/>
  <c r="P112" i="1"/>
  <c r="Q112" i="1"/>
  <c r="R112" i="1"/>
  <c r="S112" i="1"/>
  <c r="T112" i="1"/>
  <c r="U112" i="1"/>
  <c r="O113" i="1"/>
  <c r="P113" i="1"/>
  <c r="Q113" i="1"/>
  <c r="R113" i="1"/>
  <c r="S113" i="1"/>
  <c r="T113" i="1"/>
  <c r="U113" i="1"/>
  <c r="O114" i="1"/>
  <c r="P114" i="1"/>
  <c r="Q114" i="1"/>
  <c r="R114" i="1"/>
  <c r="S114" i="1"/>
  <c r="T114" i="1"/>
  <c r="U114" i="1"/>
  <c r="O115" i="1"/>
  <c r="P115" i="1"/>
  <c r="Q115" i="1"/>
  <c r="R115" i="1"/>
  <c r="S115" i="1"/>
  <c r="T115" i="1"/>
  <c r="U115" i="1"/>
  <c r="O104" i="1"/>
  <c r="P104" i="1"/>
  <c r="Q104" i="1"/>
  <c r="R104" i="1"/>
  <c r="S104" i="1"/>
  <c r="T104" i="1"/>
  <c r="U104" i="1"/>
  <c r="O105" i="1"/>
  <c r="P105" i="1"/>
  <c r="Q105" i="1"/>
  <c r="R105" i="1"/>
  <c r="S105" i="1"/>
  <c r="T105" i="1"/>
  <c r="U105" i="1"/>
  <c r="O106" i="1"/>
  <c r="P106" i="1"/>
  <c r="Q106" i="1"/>
  <c r="R106" i="1"/>
  <c r="S106" i="1"/>
  <c r="T106" i="1"/>
  <c r="U106" i="1"/>
  <c r="O107" i="1"/>
  <c r="P107" i="1"/>
  <c r="Q107" i="1"/>
  <c r="R107" i="1"/>
  <c r="S107" i="1"/>
  <c r="T107" i="1"/>
  <c r="U107" i="1"/>
  <c r="O108" i="1"/>
  <c r="P108" i="1"/>
  <c r="Q108" i="1"/>
  <c r="R108" i="1"/>
  <c r="S108" i="1"/>
  <c r="T108" i="1"/>
  <c r="U108" i="1"/>
  <c r="O109" i="1"/>
  <c r="P109" i="1"/>
  <c r="Q109" i="1"/>
  <c r="R109" i="1"/>
  <c r="S109" i="1"/>
  <c r="T109" i="1"/>
  <c r="U109" i="1"/>
  <c r="O101" i="1"/>
  <c r="P101" i="1"/>
  <c r="Q101" i="1"/>
  <c r="R101" i="1"/>
  <c r="S101" i="1"/>
  <c r="T101" i="1"/>
  <c r="U101" i="1"/>
  <c r="O102" i="1"/>
  <c r="P102" i="1"/>
  <c r="Q102" i="1"/>
  <c r="R102" i="1"/>
  <c r="S102" i="1"/>
  <c r="T102" i="1"/>
  <c r="U102" i="1"/>
  <c r="O103" i="1"/>
  <c r="P103" i="1"/>
  <c r="Q103" i="1"/>
  <c r="R103" i="1"/>
  <c r="S103" i="1"/>
  <c r="T103" i="1"/>
  <c r="U103" i="1"/>
  <c r="O96" i="1"/>
  <c r="P96" i="1"/>
  <c r="Q96" i="1"/>
  <c r="R96" i="1"/>
  <c r="S96" i="1"/>
  <c r="T96" i="1"/>
  <c r="U96" i="1"/>
  <c r="O97" i="1"/>
  <c r="P97" i="1"/>
  <c r="Q97" i="1"/>
  <c r="R97" i="1"/>
  <c r="S97" i="1"/>
  <c r="T97" i="1"/>
  <c r="U97" i="1"/>
  <c r="O98" i="1"/>
  <c r="P98" i="1"/>
  <c r="Q98" i="1"/>
  <c r="R98" i="1"/>
  <c r="S98" i="1"/>
  <c r="T98" i="1"/>
  <c r="U98" i="1"/>
  <c r="O99" i="1"/>
  <c r="P99" i="1"/>
  <c r="Q99" i="1"/>
  <c r="R99" i="1"/>
  <c r="S99" i="1"/>
  <c r="T99" i="1"/>
  <c r="U99" i="1"/>
  <c r="O100" i="1"/>
  <c r="P100" i="1"/>
  <c r="Q100" i="1"/>
  <c r="R100" i="1"/>
  <c r="S100" i="1"/>
  <c r="T100" i="1"/>
  <c r="U100" i="1"/>
  <c r="O91" i="1"/>
  <c r="P91" i="1"/>
  <c r="Q91" i="1"/>
  <c r="R91" i="1"/>
  <c r="S91" i="1"/>
  <c r="T91" i="1"/>
  <c r="U91" i="1"/>
  <c r="O92" i="1"/>
  <c r="P92" i="1"/>
  <c r="Q92" i="1"/>
  <c r="R92" i="1"/>
  <c r="S92" i="1"/>
  <c r="T92" i="1"/>
  <c r="U92" i="1"/>
  <c r="O93" i="1"/>
  <c r="P93" i="1"/>
  <c r="Q93" i="1"/>
  <c r="R93" i="1"/>
  <c r="S93" i="1"/>
  <c r="T93" i="1"/>
  <c r="U93" i="1"/>
  <c r="O94" i="1"/>
  <c r="P94" i="1"/>
  <c r="Q94" i="1"/>
  <c r="R94" i="1"/>
  <c r="S94" i="1"/>
  <c r="T94" i="1"/>
  <c r="U94" i="1"/>
  <c r="O95" i="1"/>
  <c r="P95" i="1"/>
  <c r="Q95" i="1"/>
  <c r="R95" i="1"/>
  <c r="S95" i="1"/>
  <c r="T95" i="1"/>
  <c r="U95" i="1"/>
  <c r="O83" i="1"/>
  <c r="P83" i="1"/>
  <c r="Q83" i="1"/>
  <c r="R83" i="1"/>
  <c r="S83" i="1"/>
  <c r="T83" i="1"/>
  <c r="U83" i="1"/>
  <c r="O84" i="1"/>
  <c r="P84" i="1"/>
  <c r="Q84" i="1"/>
  <c r="R84" i="1"/>
  <c r="S84" i="1"/>
  <c r="T84" i="1"/>
  <c r="U84" i="1"/>
  <c r="O85" i="1"/>
  <c r="P85" i="1"/>
  <c r="Q85" i="1"/>
  <c r="R85" i="1"/>
  <c r="S85" i="1"/>
  <c r="T85" i="1"/>
  <c r="U85" i="1"/>
  <c r="O86" i="1"/>
  <c r="P86" i="1"/>
  <c r="Q86" i="1"/>
  <c r="R86" i="1"/>
  <c r="S86" i="1"/>
  <c r="T86" i="1"/>
  <c r="U86" i="1"/>
  <c r="O87" i="1"/>
  <c r="P87" i="1"/>
  <c r="Q87" i="1"/>
  <c r="R87" i="1"/>
  <c r="S87" i="1"/>
  <c r="T87" i="1"/>
  <c r="U87" i="1"/>
  <c r="O88" i="1"/>
  <c r="P88" i="1"/>
  <c r="Q88" i="1"/>
  <c r="R88" i="1"/>
  <c r="S88" i="1"/>
  <c r="T88" i="1"/>
  <c r="U88" i="1"/>
  <c r="O89" i="1"/>
  <c r="P89" i="1"/>
  <c r="Q89" i="1"/>
  <c r="R89" i="1"/>
  <c r="S89" i="1"/>
  <c r="T89" i="1"/>
  <c r="U89" i="1"/>
  <c r="O90" i="1"/>
  <c r="P90" i="1"/>
  <c r="Q90" i="1"/>
  <c r="R90" i="1"/>
  <c r="S90" i="1"/>
  <c r="T90" i="1"/>
  <c r="U90" i="1"/>
  <c r="O80" i="1"/>
  <c r="P80" i="1"/>
  <c r="Q80" i="1"/>
  <c r="R80" i="1"/>
  <c r="S80" i="1"/>
  <c r="T80" i="1"/>
  <c r="U80" i="1"/>
  <c r="O81" i="1"/>
  <c r="P81" i="1"/>
  <c r="Q81" i="1"/>
  <c r="R81" i="1"/>
  <c r="S81" i="1"/>
  <c r="T81" i="1"/>
  <c r="U81" i="1"/>
  <c r="O82" i="1"/>
  <c r="P82" i="1"/>
  <c r="Q82" i="1"/>
  <c r="R82" i="1"/>
  <c r="S82" i="1"/>
  <c r="T82" i="1"/>
  <c r="U82" i="1"/>
  <c r="O77" i="1"/>
  <c r="P77" i="1"/>
  <c r="Q77" i="1"/>
  <c r="R77" i="1"/>
  <c r="S77" i="1"/>
  <c r="T77" i="1"/>
  <c r="U77" i="1"/>
  <c r="O78" i="1"/>
  <c r="P78" i="1"/>
  <c r="Q78" i="1"/>
  <c r="R78" i="1"/>
  <c r="S78" i="1"/>
  <c r="T78" i="1"/>
  <c r="U78" i="1"/>
  <c r="O79" i="1"/>
  <c r="P79" i="1"/>
  <c r="Q79" i="1"/>
  <c r="R79" i="1"/>
  <c r="S79" i="1"/>
  <c r="T79" i="1"/>
  <c r="U79" i="1"/>
  <c r="O70" i="1"/>
  <c r="P70" i="1"/>
  <c r="Q70" i="1"/>
  <c r="R70" i="1"/>
  <c r="S70" i="1"/>
  <c r="T70" i="1"/>
  <c r="U70" i="1"/>
  <c r="O71" i="1"/>
  <c r="P71" i="1"/>
  <c r="Q71" i="1"/>
  <c r="R71" i="1"/>
  <c r="S71" i="1"/>
  <c r="T71" i="1"/>
  <c r="U71" i="1"/>
  <c r="O72" i="1"/>
  <c r="P72" i="1"/>
  <c r="Q72" i="1"/>
  <c r="R72" i="1"/>
  <c r="S72" i="1"/>
  <c r="T72" i="1"/>
  <c r="U72" i="1"/>
  <c r="O73" i="1"/>
  <c r="P73" i="1"/>
  <c r="Q73" i="1"/>
  <c r="R73" i="1"/>
  <c r="S73" i="1"/>
  <c r="T73" i="1"/>
  <c r="U73" i="1"/>
  <c r="O74" i="1"/>
  <c r="P74" i="1"/>
  <c r="Q74" i="1"/>
  <c r="R74" i="1"/>
  <c r="S74" i="1"/>
  <c r="T74" i="1"/>
  <c r="U74" i="1"/>
  <c r="O75" i="1"/>
  <c r="P75" i="1"/>
  <c r="Q75" i="1"/>
  <c r="R75" i="1"/>
  <c r="S75" i="1"/>
  <c r="T75" i="1"/>
  <c r="U75" i="1"/>
  <c r="O76" i="1"/>
  <c r="P76" i="1"/>
  <c r="Q76" i="1"/>
  <c r="R76" i="1"/>
  <c r="S76" i="1"/>
  <c r="T76" i="1"/>
  <c r="U76" i="1"/>
  <c r="O66" i="1"/>
  <c r="P66" i="1"/>
  <c r="Q66" i="1"/>
  <c r="R66" i="1"/>
  <c r="S66" i="1"/>
  <c r="T66" i="1"/>
  <c r="U66" i="1"/>
  <c r="O67" i="1"/>
  <c r="P67" i="1"/>
  <c r="Q67" i="1"/>
  <c r="R67" i="1"/>
  <c r="S67" i="1"/>
  <c r="T67" i="1"/>
  <c r="U67" i="1"/>
  <c r="O68" i="1"/>
  <c r="P68" i="1"/>
  <c r="Q68" i="1"/>
  <c r="R68" i="1"/>
  <c r="S68" i="1"/>
  <c r="T68" i="1"/>
  <c r="U68" i="1"/>
  <c r="O69" i="1"/>
  <c r="P69" i="1"/>
  <c r="Q69" i="1"/>
  <c r="R69" i="1"/>
  <c r="S69" i="1"/>
  <c r="T69" i="1"/>
  <c r="U69" i="1"/>
  <c r="O59" i="1"/>
  <c r="P59" i="1"/>
  <c r="Q59" i="1"/>
  <c r="R59" i="1"/>
  <c r="S59" i="1"/>
  <c r="T59" i="1"/>
  <c r="U59" i="1"/>
  <c r="O60" i="1"/>
  <c r="P60" i="1"/>
  <c r="Q60" i="1"/>
  <c r="R60" i="1"/>
  <c r="S60" i="1"/>
  <c r="T60" i="1"/>
  <c r="U60" i="1"/>
  <c r="O61" i="1"/>
  <c r="P61" i="1"/>
  <c r="Q61" i="1"/>
  <c r="R61" i="1"/>
  <c r="S61" i="1"/>
  <c r="T61" i="1"/>
  <c r="U61" i="1"/>
  <c r="O62" i="1"/>
  <c r="P62" i="1"/>
  <c r="Q62" i="1"/>
  <c r="R62" i="1"/>
  <c r="S62" i="1"/>
  <c r="T62" i="1"/>
  <c r="U62" i="1"/>
  <c r="O63" i="1"/>
  <c r="P63" i="1"/>
  <c r="Q63" i="1"/>
  <c r="R63" i="1"/>
  <c r="S63" i="1"/>
  <c r="T63" i="1"/>
  <c r="U63" i="1"/>
  <c r="O64" i="1"/>
  <c r="P64" i="1"/>
  <c r="Q64" i="1"/>
  <c r="R64" i="1"/>
  <c r="S64" i="1"/>
  <c r="T64" i="1"/>
  <c r="U64" i="1"/>
  <c r="O65" i="1"/>
  <c r="P65" i="1"/>
  <c r="Q65" i="1"/>
  <c r="R65" i="1"/>
  <c r="S65" i="1"/>
  <c r="T65" i="1"/>
  <c r="U65" i="1"/>
  <c r="O58" i="1"/>
  <c r="P58" i="1"/>
  <c r="Q58" i="1"/>
  <c r="R58" i="1"/>
  <c r="S58" i="1"/>
  <c r="T58" i="1"/>
  <c r="U58" i="1"/>
  <c r="O56" i="1"/>
  <c r="P56" i="1"/>
  <c r="Q56" i="1"/>
  <c r="R56" i="1"/>
  <c r="S56" i="1"/>
  <c r="T56" i="1"/>
  <c r="U56" i="1"/>
  <c r="O57" i="1"/>
  <c r="P57" i="1"/>
  <c r="Q57" i="1"/>
  <c r="R57" i="1"/>
  <c r="S57" i="1"/>
  <c r="T57" i="1"/>
  <c r="U57" i="1"/>
  <c r="O55" i="1"/>
  <c r="P55" i="1"/>
  <c r="Q55" i="1"/>
  <c r="R55" i="1"/>
  <c r="S55" i="1"/>
  <c r="T55" i="1"/>
  <c r="U55" i="1"/>
  <c r="O52" i="1"/>
  <c r="P52" i="1"/>
  <c r="Q52" i="1"/>
  <c r="R52" i="1"/>
  <c r="S52" i="1"/>
  <c r="T52" i="1"/>
  <c r="U52" i="1"/>
  <c r="O53" i="1"/>
  <c r="P53" i="1"/>
  <c r="Q53" i="1"/>
  <c r="R53" i="1"/>
  <c r="S53" i="1"/>
  <c r="T53" i="1"/>
  <c r="U53" i="1"/>
  <c r="O54" i="1"/>
  <c r="P54" i="1"/>
  <c r="Q54" i="1"/>
  <c r="R54" i="1"/>
  <c r="S54" i="1"/>
  <c r="T54" i="1"/>
  <c r="U54" i="1"/>
  <c r="O47" i="1"/>
  <c r="P47" i="1"/>
  <c r="Q47" i="1"/>
  <c r="R47" i="1"/>
  <c r="S47" i="1"/>
  <c r="T47" i="1"/>
  <c r="U47" i="1"/>
  <c r="O48" i="1"/>
  <c r="P48" i="1"/>
  <c r="Q48" i="1"/>
  <c r="R48" i="1"/>
  <c r="S48" i="1"/>
  <c r="T48" i="1"/>
  <c r="U48" i="1"/>
  <c r="O49" i="1"/>
  <c r="P49" i="1"/>
  <c r="Q49" i="1"/>
  <c r="R49" i="1"/>
  <c r="S49" i="1"/>
  <c r="T49" i="1"/>
  <c r="U49" i="1"/>
  <c r="O50" i="1"/>
  <c r="P50" i="1"/>
  <c r="Q50" i="1"/>
  <c r="R50" i="1"/>
  <c r="S50" i="1"/>
  <c r="T50" i="1"/>
  <c r="U50" i="1"/>
  <c r="O51" i="1"/>
  <c r="P51" i="1"/>
  <c r="Q51" i="1"/>
  <c r="R51" i="1"/>
  <c r="S51" i="1"/>
  <c r="T51" i="1"/>
  <c r="U51" i="1"/>
  <c r="O29" i="1"/>
  <c r="P29" i="1"/>
  <c r="Q29" i="1"/>
  <c r="R29" i="1"/>
  <c r="S29" i="1"/>
  <c r="T29" i="1"/>
  <c r="U29" i="1"/>
  <c r="O30" i="1"/>
  <c r="P30" i="1"/>
  <c r="Q30" i="1"/>
  <c r="R30" i="1"/>
  <c r="S30" i="1"/>
  <c r="T30" i="1"/>
  <c r="U30" i="1"/>
  <c r="O31" i="1"/>
  <c r="P31" i="1"/>
  <c r="Q31" i="1"/>
  <c r="R31" i="1"/>
  <c r="S31" i="1"/>
  <c r="T31" i="1"/>
  <c r="U31" i="1"/>
  <c r="O32" i="1"/>
  <c r="P32" i="1"/>
  <c r="Q32" i="1"/>
  <c r="R32" i="1"/>
  <c r="S32" i="1"/>
  <c r="T32" i="1"/>
  <c r="U32" i="1"/>
  <c r="O33" i="1"/>
  <c r="P33" i="1"/>
  <c r="Q33" i="1"/>
  <c r="R33" i="1"/>
  <c r="S33" i="1"/>
  <c r="T33" i="1"/>
  <c r="U33" i="1"/>
  <c r="O34" i="1"/>
  <c r="P34" i="1"/>
  <c r="Q34" i="1"/>
  <c r="R34" i="1"/>
  <c r="S34" i="1"/>
  <c r="T34" i="1"/>
  <c r="U34" i="1"/>
  <c r="O35" i="1"/>
  <c r="P35" i="1"/>
  <c r="Q35" i="1"/>
  <c r="R35" i="1"/>
  <c r="S35" i="1"/>
  <c r="T35" i="1"/>
  <c r="U35" i="1"/>
  <c r="O36" i="1"/>
  <c r="P36" i="1"/>
  <c r="Q36" i="1"/>
  <c r="R36" i="1"/>
  <c r="S36" i="1"/>
  <c r="T36" i="1"/>
  <c r="U36" i="1"/>
  <c r="O37" i="1"/>
  <c r="P37" i="1"/>
  <c r="Q37" i="1"/>
  <c r="R37" i="1"/>
  <c r="S37" i="1"/>
  <c r="T37" i="1"/>
  <c r="U37" i="1"/>
  <c r="O38" i="1"/>
  <c r="P38" i="1"/>
  <c r="Q38" i="1"/>
  <c r="R38" i="1"/>
  <c r="S38" i="1"/>
  <c r="T38" i="1"/>
  <c r="U38" i="1"/>
  <c r="O39" i="1"/>
  <c r="P39" i="1"/>
  <c r="Q39" i="1"/>
  <c r="R39" i="1"/>
  <c r="S39" i="1"/>
  <c r="T39" i="1"/>
  <c r="U39" i="1"/>
  <c r="O40" i="1"/>
  <c r="P40" i="1"/>
  <c r="Q40" i="1"/>
  <c r="R40" i="1"/>
  <c r="S40" i="1"/>
  <c r="T40" i="1"/>
  <c r="U40" i="1"/>
  <c r="O41" i="1"/>
  <c r="P41" i="1"/>
  <c r="Q41" i="1"/>
  <c r="R41" i="1"/>
  <c r="S41" i="1"/>
  <c r="T41" i="1"/>
  <c r="U41" i="1"/>
  <c r="O42" i="1"/>
  <c r="P42" i="1"/>
  <c r="Q42" i="1"/>
  <c r="R42" i="1"/>
  <c r="S42" i="1"/>
  <c r="T42" i="1"/>
  <c r="U42" i="1"/>
  <c r="O43" i="1"/>
  <c r="P43" i="1"/>
  <c r="Q43" i="1"/>
  <c r="R43" i="1"/>
  <c r="S43" i="1"/>
  <c r="T43" i="1"/>
  <c r="U43" i="1"/>
  <c r="O44" i="1"/>
  <c r="P44" i="1"/>
  <c r="Q44" i="1"/>
  <c r="R44" i="1"/>
  <c r="S44" i="1"/>
  <c r="T44" i="1"/>
  <c r="U44" i="1"/>
  <c r="O45" i="1"/>
  <c r="P45" i="1"/>
  <c r="Q45" i="1"/>
  <c r="R45" i="1"/>
  <c r="S45" i="1"/>
  <c r="T45" i="1"/>
  <c r="U45" i="1"/>
  <c r="O46" i="1"/>
  <c r="P46" i="1"/>
  <c r="Q46" i="1"/>
  <c r="R46" i="1"/>
  <c r="S46" i="1"/>
  <c r="T46" i="1"/>
  <c r="U46" i="1"/>
  <c r="O28" i="1"/>
  <c r="P28" i="1"/>
  <c r="Q28" i="1"/>
  <c r="R28" i="1"/>
  <c r="S28" i="1"/>
  <c r="T28" i="1"/>
  <c r="U28" i="1"/>
  <c r="O27" i="1"/>
  <c r="P27" i="1"/>
  <c r="Q27" i="1"/>
  <c r="R27" i="1"/>
  <c r="S27" i="1"/>
  <c r="T27" i="1"/>
  <c r="U27" i="1"/>
  <c r="O26" i="1"/>
  <c r="P26" i="1"/>
  <c r="Q26" i="1"/>
  <c r="R26" i="1"/>
  <c r="S26" i="1"/>
  <c r="T26" i="1"/>
  <c r="U26" i="1"/>
  <c r="O18" i="1"/>
  <c r="P18" i="1"/>
  <c r="O19" i="1"/>
  <c r="P19" i="1"/>
  <c r="O20" i="1"/>
  <c r="P20" i="1"/>
  <c r="O21" i="1"/>
  <c r="P21" i="1"/>
  <c r="O22" i="1"/>
  <c r="P22" i="1"/>
  <c r="O23" i="1"/>
  <c r="P23" i="1"/>
  <c r="O24" i="1"/>
  <c r="P24" i="1"/>
  <c r="O25" i="1"/>
  <c r="P25" i="1"/>
  <c r="Q25" i="1"/>
  <c r="R25" i="1"/>
  <c r="S25" i="1"/>
  <c r="T25" i="1"/>
  <c r="U25" i="1"/>
  <c r="Q20" i="1"/>
  <c r="R20" i="1"/>
  <c r="S20" i="1"/>
  <c r="T20" i="1"/>
  <c r="U20" i="1"/>
  <c r="Q21" i="1"/>
  <c r="R21" i="1"/>
  <c r="S21" i="1"/>
  <c r="T21" i="1"/>
  <c r="U21" i="1"/>
  <c r="Q22" i="1"/>
  <c r="R22" i="1"/>
  <c r="S22" i="1"/>
  <c r="T22" i="1"/>
  <c r="U22" i="1"/>
  <c r="Q23" i="1"/>
  <c r="R23" i="1"/>
  <c r="S23" i="1"/>
  <c r="T23" i="1"/>
  <c r="U23" i="1"/>
  <c r="Q24" i="1"/>
  <c r="R24" i="1"/>
  <c r="S24" i="1"/>
  <c r="T24" i="1"/>
  <c r="U24" i="1"/>
  <c r="Q19" i="1"/>
  <c r="R19" i="1"/>
  <c r="S19" i="1"/>
  <c r="T19" i="1"/>
  <c r="U19" i="1"/>
  <c r="Q18" i="1"/>
  <c r="R18" i="1"/>
  <c r="S18" i="1"/>
  <c r="T18" i="1"/>
  <c r="U18" i="1"/>
  <c r="Q17" i="1" l="1"/>
  <c r="R17" i="1"/>
  <c r="S17" i="1"/>
  <c r="T17" i="1"/>
  <c r="U17" i="1"/>
  <c r="P17" i="1"/>
  <c r="O1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26" i="1"/>
  <c r="N27" i="1"/>
  <c r="N23" i="1"/>
  <c r="N24" i="1"/>
  <c r="N25" i="1"/>
  <c r="N21" i="1"/>
  <c r="N22" i="1"/>
  <c r="N20" i="1"/>
  <c r="N18" i="1"/>
  <c r="N19" i="1"/>
  <c r="N17" i="1"/>
  <c r="M140" i="1"/>
  <c r="M143" i="1"/>
  <c r="M146" i="1"/>
  <c r="M149" i="1"/>
  <c r="M152" i="1"/>
  <c r="M155" i="1"/>
  <c r="M158" i="1"/>
  <c r="M161" i="1"/>
  <c r="M164" i="1"/>
  <c r="M167" i="1"/>
  <c r="M170" i="1"/>
  <c r="M173" i="1"/>
  <c r="M176" i="1"/>
  <c r="M182" i="1"/>
  <c r="M119" i="1"/>
  <c r="M122" i="1"/>
  <c r="M125" i="1"/>
  <c r="M128" i="1"/>
  <c r="M131" i="1"/>
  <c r="M134" i="1"/>
  <c r="M137" i="1"/>
  <c r="M95" i="1"/>
  <c r="M98" i="1"/>
  <c r="M101" i="1"/>
  <c r="M104" i="1"/>
  <c r="M107" i="1"/>
  <c r="M110" i="1"/>
  <c r="M113" i="1"/>
  <c r="M116" i="1"/>
  <c r="M83" i="1"/>
  <c r="M86" i="1"/>
  <c r="M89" i="1"/>
  <c r="M92" i="1"/>
  <c r="M80" i="1"/>
  <c r="M77" i="1"/>
  <c r="M74" i="1"/>
  <c r="M71" i="1"/>
  <c r="M68" i="1"/>
  <c r="M65" i="1"/>
  <c r="M62" i="1"/>
  <c r="M59" i="1"/>
  <c r="M56" i="1"/>
  <c r="M53" i="1"/>
  <c r="M47" i="1"/>
  <c r="M50" i="1"/>
  <c r="M44" i="1"/>
  <c r="M41" i="1"/>
  <c r="M38" i="1"/>
  <c r="M35" i="1"/>
  <c r="M32" i="1"/>
  <c r="M29" i="1"/>
  <c r="M26" i="1"/>
  <c r="M23" i="1"/>
  <c r="M20" i="1"/>
  <c r="M17" i="1"/>
  <c r="I44" i="1"/>
  <c r="I47" i="1"/>
  <c r="I50" i="1"/>
  <c r="I53" i="1"/>
  <c r="I56" i="1"/>
  <c r="I59" i="1"/>
  <c r="I62" i="1"/>
  <c r="I65" i="1"/>
  <c r="I68" i="1"/>
  <c r="I71" i="1"/>
  <c r="I74" i="1"/>
  <c r="I77" i="1"/>
  <c r="I80" i="1"/>
  <c r="I83" i="1"/>
  <c r="I86" i="1"/>
  <c r="I89" i="1"/>
  <c r="I92" i="1"/>
  <c r="I95" i="1"/>
  <c r="I98" i="1"/>
  <c r="I101" i="1"/>
  <c r="I104" i="1"/>
  <c r="I107" i="1"/>
  <c r="I110" i="1"/>
  <c r="I113" i="1"/>
  <c r="I116" i="1"/>
  <c r="I119" i="1"/>
  <c r="I122" i="1"/>
  <c r="I125" i="1"/>
  <c r="I128" i="1"/>
  <c r="I131" i="1"/>
  <c r="I134" i="1"/>
  <c r="I137" i="1"/>
  <c r="I140" i="1"/>
  <c r="I143" i="1"/>
  <c r="I146" i="1"/>
  <c r="I149" i="1"/>
  <c r="I152" i="1"/>
  <c r="I155" i="1"/>
  <c r="I158" i="1"/>
  <c r="I161" i="1"/>
  <c r="I164" i="1"/>
  <c r="I167" i="1"/>
  <c r="I170" i="1"/>
  <c r="I173" i="1"/>
  <c r="I176" i="1"/>
  <c r="I182" i="1"/>
  <c r="I35" i="1"/>
  <c r="I38" i="1"/>
  <c r="I41" i="1"/>
  <c r="I29" i="1"/>
  <c r="I32" i="1"/>
  <c r="I26" i="1"/>
  <c r="I23" i="1"/>
  <c r="I20" i="1"/>
  <c r="I17" i="1"/>
  <c r="D4" i="7" s="1"/>
  <c r="D10" i="7"/>
  <c r="D7" i="7"/>
  <c r="V166" i="8"/>
  <c r="V169" i="8"/>
  <c r="V139" i="8"/>
  <c r="V142" i="8"/>
  <c r="V145" i="8"/>
  <c r="V148" i="8"/>
  <c r="V151" i="8"/>
  <c r="V154" i="8"/>
  <c r="V157" i="8"/>
  <c r="V160" i="8"/>
  <c r="V163" i="8"/>
  <c r="V118" i="8"/>
  <c r="V121" i="8"/>
  <c r="V124" i="8"/>
  <c r="V127" i="8"/>
  <c r="V130" i="8"/>
  <c r="V133" i="8"/>
  <c r="V136" i="8"/>
  <c r="V97" i="8"/>
  <c r="V100" i="8"/>
  <c r="V103" i="8"/>
  <c r="V106" i="8"/>
  <c r="V109" i="8"/>
  <c r="V112" i="8"/>
  <c r="V115" i="8"/>
  <c r="V82" i="8"/>
  <c r="V85" i="8"/>
  <c r="V88" i="8"/>
  <c r="V91" i="8"/>
  <c r="V94" i="8"/>
  <c r="V67" i="8"/>
  <c r="V70" i="8"/>
  <c r="V73" i="8"/>
  <c r="V76" i="8"/>
  <c r="V79" i="8"/>
  <c r="V52" i="8"/>
  <c r="V55" i="8"/>
  <c r="V58" i="8"/>
  <c r="V61" i="8"/>
  <c r="V64" i="8"/>
  <c r="V40" i="8"/>
  <c r="V43" i="8"/>
  <c r="V46" i="8"/>
  <c r="V49" i="8"/>
  <c r="V37" i="8"/>
  <c r="V28" i="8"/>
  <c r="V31" i="8"/>
  <c r="V34" i="8"/>
  <c r="V25" i="8"/>
  <c r="V16" i="8"/>
  <c r="V19" i="8"/>
  <c r="V22" i="8"/>
  <c r="V13" i="8"/>
  <c r="V10" i="8"/>
  <c r="T12" i="8"/>
  <c r="T20" i="8"/>
  <c r="T28" i="8"/>
  <c r="T36" i="8"/>
  <c r="T44" i="8"/>
  <c r="T52" i="8"/>
  <c r="T60" i="8"/>
  <c r="S5" i="8"/>
  <c r="T5" i="8" s="1"/>
  <c r="S6" i="8"/>
  <c r="T6" i="8" s="1"/>
  <c r="S9" i="8"/>
  <c r="T9" i="8" s="1"/>
  <c r="S12" i="8"/>
  <c r="S13" i="8"/>
  <c r="T13" i="8" s="1"/>
  <c r="S14" i="8"/>
  <c r="T14" i="8" s="1"/>
  <c r="S17" i="8"/>
  <c r="T17" i="8" s="1"/>
  <c r="S18" i="8"/>
  <c r="T18" i="8" s="1"/>
  <c r="S20" i="8"/>
  <c r="S21" i="8"/>
  <c r="T21" i="8" s="1"/>
  <c r="S22" i="8"/>
  <c r="T22" i="8" s="1"/>
  <c r="S25" i="8"/>
  <c r="T25" i="8" s="1"/>
  <c r="S26" i="8"/>
  <c r="T26" i="8" s="1"/>
  <c r="S28" i="8"/>
  <c r="S29" i="8"/>
  <c r="T29" i="8" s="1"/>
  <c r="S30" i="8"/>
  <c r="T30" i="8" s="1"/>
  <c r="S33" i="8"/>
  <c r="T33" i="8" s="1"/>
  <c r="S34" i="8"/>
  <c r="T34" i="8" s="1"/>
  <c r="S36" i="8"/>
  <c r="S37" i="8"/>
  <c r="T37" i="8" s="1"/>
  <c r="S38" i="8"/>
  <c r="T38" i="8" s="1"/>
  <c r="S41" i="8"/>
  <c r="T41" i="8" s="1"/>
  <c r="S42" i="8"/>
  <c r="T42" i="8" s="1"/>
  <c r="S44" i="8"/>
  <c r="S45" i="8"/>
  <c r="T45" i="8" s="1"/>
  <c r="S46" i="8"/>
  <c r="T46" i="8" s="1"/>
  <c r="S49" i="8"/>
  <c r="T49" i="8" s="1"/>
  <c r="S50" i="8"/>
  <c r="T50" i="8" s="1"/>
  <c r="S52" i="8"/>
  <c r="S53" i="8"/>
  <c r="T53" i="8" s="1"/>
  <c r="S54" i="8"/>
  <c r="T54" i="8" s="1"/>
  <c r="S57" i="8"/>
  <c r="T57" i="8" s="1"/>
  <c r="S58" i="8"/>
  <c r="T58" i="8" s="1"/>
  <c r="S60" i="8"/>
  <c r="S61" i="8"/>
  <c r="T61" i="8" s="1"/>
  <c r="S62" i="8"/>
  <c r="T62" i="8" s="1"/>
  <c r="S65" i="8"/>
  <c r="S66" i="8"/>
  <c r="S69" i="8"/>
  <c r="S70" i="8"/>
  <c r="S73" i="8"/>
  <c r="S74" i="8"/>
  <c r="S77" i="8"/>
  <c r="S78" i="8"/>
  <c r="S81" i="8"/>
  <c r="S82" i="8"/>
  <c r="S89" i="8"/>
  <c r="S90" i="8"/>
  <c r="S93" i="8"/>
  <c r="S94" i="8"/>
  <c r="S97" i="8"/>
  <c r="S98" i="8"/>
  <c r="S101" i="8"/>
  <c r="S102" i="8"/>
  <c r="S105" i="8"/>
  <c r="S106" i="8"/>
  <c r="S109" i="8"/>
  <c r="S110" i="8"/>
  <c r="S113" i="8"/>
  <c r="S114" i="8"/>
  <c r="S117" i="8"/>
  <c r="S118" i="8"/>
  <c r="S121" i="8"/>
  <c r="S122" i="8"/>
  <c r="S125" i="8"/>
  <c r="S126" i="8"/>
  <c r="S129" i="8"/>
  <c r="S130" i="8"/>
  <c r="S133" i="8"/>
  <c r="S134" i="8"/>
  <c r="S137" i="8"/>
  <c r="S138" i="8"/>
  <c r="S141" i="8"/>
  <c r="S142" i="8"/>
  <c r="S145" i="8"/>
  <c r="S146" i="8"/>
  <c r="S149" i="8"/>
  <c r="S150" i="8"/>
  <c r="S153" i="8"/>
  <c r="S154" i="8"/>
  <c r="S157" i="8"/>
  <c r="S158" i="8"/>
  <c r="S161" i="8"/>
  <c r="S162" i="8"/>
  <c r="S165" i="8"/>
  <c r="S166" i="8"/>
  <c r="S169" i="8"/>
  <c r="S170" i="8"/>
  <c r="R5" i="8"/>
  <c r="R6" i="8"/>
  <c r="R7" i="8"/>
  <c r="S7" i="8" s="1"/>
  <c r="T7" i="8" s="1"/>
  <c r="R8" i="8"/>
  <c r="S8" i="8" s="1"/>
  <c r="T8" i="8" s="1"/>
  <c r="R9" i="8"/>
  <c r="R10" i="8"/>
  <c r="S10" i="8" s="1"/>
  <c r="T10" i="8" s="1"/>
  <c r="R11" i="8"/>
  <c r="S11" i="8" s="1"/>
  <c r="T11" i="8" s="1"/>
  <c r="R12" i="8"/>
  <c r="R13" i="8"/>
  <c r="R14" i="8"/>
  <c r="R15" i="8"/>
  <c r="S15" i="8" s="1"/>
  <c r="T15" i="8" s="1"/>
  <c r="R16" i="8"/>
  <c r="S16" i="8" s="1"/>
  <c r="T16" i="8" s="1"/>
  <c r="R17" i="8"/>
  <c r="R18" i="8"/>
  <c r="R19" i="8"/>
  <c r="S19" i="8" s="1"/>
  <c r="T19" i="8" s="1"/>
  <c r="R20" i="8"/>
  <c r="R21" i="8"/>
  <c r="R22" i="8"/>
  <c r="R23" i="8"/>
  <c r="S23" i="8" s="1"/>
  <c r="T23" i="8" s="1"/>
  <c r="R24" i="8"/>
  <c r="S24" i="8" s="1"/>
  <c r="T24" i="8" s="1"/>
  <c r="R25" i="8"/>
  <c r="R26" i="8"/>
  <c r="R27" i="8"/>
  <c r="S27" i="8" s="1"/>
  <c r="T27" i="8" s="1"/>
  <c r="R28" i="8"/>
  <c r="R29" i="8"/>
  <c r="R30" i="8"/>
  <c r="R31" i="8"/>
  <c r="S31" i="8" s="1"/>
  <c r="T31" i="8" s="1"/>
  <c r="R32" i="8"/>
  <c r="S32" i="8" s="1"/>
  <c r="T32" i="8" s="1"/>
  <c r="R33" i="8"/>
  <c r="R34" i="8"/>
  <c r="R35" i="8"/>
  <c r="S35" i="8" s="1"/>
  <c r="T35" i="8" s="1"/>
  <c r="R36" i="8"/>
  <c r="R37" i="8"/>
  <c r="R38" i="8"/>
  <c r="R39" i="8"/>
  <c r="S39" i="8" s="1"/>
  <c r="T39" i="8" s="1"/>
  <c r="R40" i="8"/>
  <c r="S40" i="8" s="1"/>
  <c r="T40" i="8" s="1"/>
  <c r="R41" i="8"/>
  <c r="R42" i="8"/>
  <c r="R43" i="8"/>
  <c r="S43" i="8" s="1"/>
  <c r="T43" i="8" s="1"/>
  <c r="R44" i="8"/>
  <c r="R45" i="8"/>
  <c r="R46" i="8"/>
  <c r="R47" i="8"/>
  <c r="S47" i="8" s="1"/>
  <c r="T47" i="8" s="1"/>
  <c r="R48" i="8"/>
  <c r="S48" i="8" s="1"/>
  <c r="T48" i="8" s="1"/>
  <c r="R49" i="8"/>
  <c r="R50" i="8"/>
  <c r="R51" i="8"/>
  <c r="S51" i="8" s="1"/>
  <c r="T51" i="8" s="1"/>
  <c r="R52" i="8"/>
  <c r="R53" i="8"/>
  <c r="R54" i="8"/>
  <c r="R55" i="8"/>
  <c r="S55" i="8" s="1"/>
  <c r="T55" i="8" s="1"/>
  <c r="R56" i="8"/>
  <c r="S56" i="8" s="1"/>
  <c r="T56" i="8" s="1"/>
  <c r="R57" i="8"/>
  <c r="R58" i="8"/>
  <c r="R59" i="8"/>
  <c r="S59" i="8" s="1"/>
  <c r="T59" i="8" s="1"/>
  <c r="R60" i="8"/>
  <c r="R61" i="8"/>
  <c r="R62" i="8"/>
  <c r="R63" i="8"/>
  <c r="S63" i="8" s="1"/>
  <c r="R64" i="8"/>
  <c r="S64" i="8" s="1"/>
  <c r="R65" i="8"/>
  <c r="R66" i="8"/>
  <c r="R67" i="8"/>
  <c r="S67" i="8" s="1"/>
  <c r="R68" i="8"/>
  <c r="S68" i="8" s="1"/>
  <c r="R69" i="8"/>
  <c r="R70" i="8"/>
  <c r="R71" i="8"/>
  <c r="S71" i="8" s="1"/>
  <c r="R72" i="8"/>
  <c r="S72" i="8" s="1"/>
  <c r="R73" i="8"/>
  <c r="R74" i="8"/>
  <c r="R75" i="8"/>
  <c r="S75" i="8" s="1"/>
  <c r="R76" i="8"/>
  <c r="S76" i="8" s="1"/>
  <c r="R77" i="8"/>
  <c r="R78" i="8"/>
  <c r="R79" i="8"/>
  <c r="S79" i="8" s="1"/>
  <c r="R80" i="8"/>
  <c r="S80" i="8" s="1"/>
  <c r="R81" i="8"/>
  <c r="R82" i="8"/>
  <c r="R83" i="8"/>
  <c r="S83" i="8" s="1"/>
  <c r="R84" i="8"/>
  <c r="S84" i="8" s="1"/>
  <c r="R85" i="8"/>
  <c r="R86" i="8"/>
  <c r="R87" i="8"/>
  <c r="S87" i="8" s="1"/>
  <c r="R88" i="8"/>
  <c r="S88" i="8" s="1"/>
  <c r="R89" i="8"/>
  <c r="R90" i="8"/>
  <c r="R91" i="8"/>
  <c r="S91" i="8" s="1"/>
  <c r="R92" i="8"/>
  <c r="S92" i="8" s="1"/>
  <c r="R93" i="8"/>
  <c r="R94" i="8"/>
  <c r="R95" i="8"/>
  <c r="S95" i="8" s="1"/>
  <c r="R96" i="8"/>
  <c r="S96" i="8" s="1"/>
  <c r="R97" i="8"/>
  <c r="R98" i="8"/>
  <c r="R99" i="8"/>
  <c r="S99" i="8" s="1"/>
  <c r="R100" i="8"/>
  <c r="S100" i="8" s="1"/>
  <c r="R101" i="8"/>
  <c r="R102" i="8"/>
  <c r="R103" i="8"/>
  <c r="S103" i="8" s="1"/>
  <c r="R104" i="8"/>
  <c r="S104" i="8" s="1"/>
  <c r="R105" i="8"/>
  <c r="R106" i="8"/>
  <c r="R107" i="8"/>
  <c r="S107" i="8" s="1"/>
  <c r="R108" i="8"/>
  <c r="S108" i="8" s="1"/>
  <c r="R109" i="8"/>
  <c r="R110" i="8"/>
  <c r="R111" i="8"/>
  <c r="S111" i="8" s="1"/>
  <c r="R112" i="8"/>
  <c r="S112" i="8" s="1"/>
  <c r="R113" i="8"/>
  <c r="R114" i="8"/>
  <c r="R115" i="8"/>
  <c r="S115" i="8" s="1"/>
  <c r="R116" i="8"/>
  <c r="S116" i="8" s="1"/>
  <c r="R117" i="8"/>
  <c r="R118" i="8"/>
  <c r="R119" i="8"/>
  <c r="S119" i="8" s="1"/>
  <c r="R120" i="8"/>
  <c r="S120" i="8" s="1"/>
  <c r="R121" i="8"/>
  <c r="R122" i="8"/>
  <c r="R123" i="8"/>
  <c r="S123" i="8" s="1"/>
  <c r="R124" i="8"/>
  <c r="S124" i="8" s="1"/>
  <c r="R125" i="8"/>
  <c r="R126" i="8"/>
  <c r="R127" i="8"/>
  <c r="S127" i="8" s="1"/>
  <c r="R128" i="8"/>
  <c r="S128" i="8" s="1"/>
  <c r="R129" i="8"/>
  <c r="R130" i="8"/>
  <c r="R131" i="8"/>
  <c r="S131" i="8" s="1"/>
  <c r="R132" i="8"/>
  <c r="S132" i="8" s="1"/>
  <c r="R133" i="8"/>
  <c r="R134" i="8"/>
  <c r="R135" i="8"/>
  <c r="S135" i="8" s="1"/>
  <c r="R136" i="8"/>
  <c r="S136" i="8" s="1"/>
  <c r="R137" i="8"/>
  <c r="R138" i="8"/>
  <c r="R139" i="8"/>
  <c r="S139" i="8" s="1"/>
  <c r="R140" i="8"/>
  <c r="S140" i="8" s="1"/>
  <c r="R141" i="8"/>
  <c r="R142" i="8"/>
  <c r="R143" i="8"/>
  <c r="S143" i="8" s="1"/>
  <c r="R144" i="8"/>
  <c r="S144" i="8" s="1"/>
  <c r="R145" i="8"/>
  <c r="R146" i="8"/>
  <c r="R147" i="8"/>
  <c r="S147" i="8" s="1"/>
  <c r="R148" i="8"/>
  <c r="S148" i="8" s="1"/>
  <c r="R149" i="8"/>
  <c r="R150" i="8"/>
  <c r="R151" i="8"/>
  <c r="S151" i="8" s="1"/>
  <c r="R152" i="8"/>
  <c r="S152" i="8" s="1"/>
  <c r="R153" i="8"/>
  <c r="R154" i="8"/>
  <c r="R155" i="8"/>
  <c r="S155" i="8" s="1"/>
  <c r="R156" i="8"/>
  <c r="S156" i="8" s="1"/>
  <c r="R157" i="8"/>
  <c r="R158" i="8"/>
  <c r="R159" i="8"/>
  <c r="S159" i="8" s="1"/>
  <c r="R160" i="8"/>
  <c r="S160" i="8" s="1"/>
  <c r="R161" i="8"/>
  <c r="R162" i="8"/>
  <c r="R163" i="8"/>
  <c r="S163" i="8" s="1"/>
  <c r="R164" i="8"/>
  <c r="S164" i="8" s="1"/>
  <c r="R165" i="8"/>
  <c r="R166" i="8"/>
  <c r="R167" i="8"/>
  <c r="S167" i="8" s="1"/>
  <c r="R168" i="8"/>
  <c r="S168" i="8" s="1"/>
  <c r="R169" i="8"/>
  <c r="R170" i="8"/>
  <c r="R171" i="8"/>
  <c r="S171" i="8" s="1"/>
  <c r="H182" i="1"/>
  <c r="H179" i="1"/>
  <c r="H176" i="1"/>
  <c r="H173" i="1"/>
  <c r="H170" i="1"/>
  <c r="H167" i="1"/>
  <c r="H164" i="1"/>
  <c r="H161" i="1"/>
  <c r="H158" i="1"/>
  <c r="H155" i="1"/>
  <c r="H152" i="1"/>
  <c r="H149" i="1"/>
  <c r="H146" i="1"/>
  <c r="H143" i="1"/>
  <c r="H140" i="1"/>
  <c r="H137" i="1"/>
  <c r="H134" i="1"/>
  <c r="H131" i="1"/>
  <c r="H128" i="1"/>
  <c r="H125" i="1"/>
  <c r="H122" i="1"/>
  <c r="H119" i="1"/>
  <c r="H116" i="1"/>
  <c r="H113" i="1"/>
  <c r="H110" i="1"/>
  <c r="H107" i="1"/>
  <c r="H104" i="1"/>
  <c r="H101" i="1"/>
  <c r="H98" i="1"/>
  <c r="H95" i="1"/>
  <c r="H92" i="1"/>
  <c r="H89" i="1"/>
  <c r="H86" i="1"/>
  <c r="H83" i="1"/>
  <c r="H80" i="1"/>
  <c r="H77" i="1"/>
  <c r="H74" i="1"/>
  <c r="H71" i="1"/>
  <c r="H68" i="1"/>
  <c r="H65" i="1"/>
  <c r="H62" i="1"/>
  <c r="H59" i="1"/>
  <c r="H56" i="1"/>
  <c r="H53" i="1"/>
  <c r="H50" i="1"/>
  <c r="H47" i="1"/>
  <c r="H44" i="1"/>
  <c r="H41" i="1"/>
  <c r="H38" i="1"/>
  <c r="H35" i="1"/>
  <c r="H32" i="1"/>
  <c r="H29" i="1"/>
  <c r="H26" i="1"/>
  <c r="H23" i="1"/>
  <c r="H20" i="1"/>
  <c r="H17" i="1"/>
  <c r="L17" i="1" s="1"/>
  <c r="AP7" i="5"/>
  <c r="AP8" i="5"/>
  <c r="AP9" i="5"/>
  <c r="AP10" i="5"/>
  <c r="AP11" i="5"/>
  <c r="AP12"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O23" i="5"/>
  <c r="AO24" i="5"/>
  <c r="AO25" i="5"/>
  <c r="AO26" i="5"/>
  <c r="AO27" i="5"/>
  <c r="AO28" i="5"/>
  <c r="AO29" i="5"/>
  <c r="AO30" i="5"/>
  <c r="AO31" i="5"/>
  <c r="AO32" i="5"/>
  <c r="AO33" i="5"/>
  <c r="AO34" i="5"/>
  <c r="AO35" i="5"/>
  <c r="AO36" i="5"/>
  <c r="AO37" i="5"/>
  <c r="AO38" i="5"/>
  <c r="AO39" i="5"/>
  <c r="AO40" i="5"/>
  <c r="AO41" i="5"/>
  <c r="AO42" i="5"/>
  <c r="AO43" i="5"/>
  <c r="AO44" i="5"/>
  <c r="AO45" i="5"/>
  <c r="AO46" i="5"/>
  <c r="AO47" i="5"/>
  <c r="AO48" i="5"/>
  <c r="AO49" i="5"/>
  <c r="AO50" i="5"/>
  <c r="AO51" i="5"/>
  <c r="AO52" i="5"/>
  <c r="AO53" i="5"/>
  <c r="AO54" i="5"/>
  <c r="AO55" i="5"/>
  <c r="AO56" i="5"/>
  <c r="AO57" i="5"/>
  <c r="AO58" i="5"/>
  <c r="AO59" i="5"/>
  <c r="AO60" i="5"/>
  <c r="AO61" i="5"/>
  <c r="AO7" i="5"/>
  <c r="AO8" i="5"/>
  <c r="AO9" i="5"/>
  <c r="AO10" i="5"/>
  <c r="AO11" i="5"/>
  <c r="AO12" i="5"/>
  <c r="AO13" i="5"/>
  <c r="AO14" i="5"/>
  <c r="AO15" i="5"/>
  <c r="AO16" i="5"/>
  <c r="AO17" i="5"/>
  <c r="AO18" i="5"/>
  <c r="AO19" i="5"/>
  <c r="AO20" i="5"/>
  <c r="AO21" i="5"/>
  <c r="AO22" i="5"/>
  <c r="AO6" i="5"/>
  <c r="AP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 i="5"/>
  <c r="G182" i="1"/>
  <c r="G179" i="1"/>
  <c r="M179" i="1" s="1"/>
  <c r="G176" i="1"/>
  <c r="G173" i="1"/>
  <c r="G170" i="1"/>
  <c r="G167" i="1"/>
  <c r="G164" i="1"/>
  <c r="G161" i="1"/>
  <c r="G158" i="1"/>
  <c r="G155" i="1"/>
  <c r="G152" i="1"/>
  <c r="G149" i="1"/>
  <c r="G146" i="1"/>
  <c r="G143" i="1"/>
  <c r="G140" i="1"/>
  <c r="G137" i="1"/>
  <c r="G134" i="1"/>
  <c r="G131" i="1"/>
  <c r="G128" i="1"/>
  <c r="G125" i="1"/>
  <c r="G122" i="1"/>
  <c r="G119" i="1"/>
  <c r="G116" i="1"/>
  <c r="G113" i="1"/>
  <c r="G110" i="1"/>
  <c r="G107" i="1"/>
  <c r="G104" i="1"/>
  <c r="G101" i="1"/>
  <c r="G98" i="1"/>
  <c r="G95" i="1"/>
  <c r="G92" i="1"/>
  <c r="G89" i="1"/>
  <c r="G86" i="1"/>
  <c r="G83" i="1"/>
  <c r="G80" i="1"/>
  <c r="G77" i="1"/>
  <c r="G74" i="1"/>
  <c r="G71" i="1"/>
  <c r="G68" i="1"/>
  <c r="G65" i="1"/>
  <c r="G62" i="1"/>
  <c r="G59" i="1"/>
  <c r="G56" i="1"/>
  <c r="G53" i="1"/>
  <c r="G50" i="1"/>
  <c r="G47" i="1"/>
  <c r="G44" i="1"/>
  <c r="G41" i="1"/>
  <c r="G38" i="1"/>
  <c r="G35" i="1"/>
  <c r="G32" i="1"/>
  <c r="G29" i="1"/>
  <c r="G26" i="1"/>
  <c r="G23" i="1"/>
  <c r="G20" i="1"/>
  <c r="G17" i="1"/>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F107" i="1"/>
  <c r="F110" i="1"/>
  <c r="F113" i="1"/>
  <c r="F116" i="1"/>
  <c r="F119" i="1"/>
  <c r="F122" i="1"/>
  <c r="F125" i="1"/>
  <c r="F128" i="1"/>
  <c r="F131" i="1"/>
  <c r="F134" i="1"/>
  <c r="F137" i="1"/>
  <c r="F140" i="1"/>
  <c r="F143" i="1"/>
  <c r="F146" i="1"/>
  <c r="F149" i="1"/>
  <c r="F152" i="1"/>
  <c r="F155" i="1"/>
  <c r="F158" i="1"/>
  <c r="F161" i="1"/>
  <c r="F164" i="1"/>
  <c r="F167" i="1"/>
  <c r="F170" i="1"/>
  <c r="F173" i="1"/>
  <c r="F176" i="1"/>
  <c r="F179" i="1"/>
  <c r="F182" i="1"/>
  <c r="F104" i="1"/>
  <c r="F101" i="1"/>
  <c r="F98" i="1"/>
  <c r="F92" i="1"/>
  <c r="F95" i="1"/>
  <c r="F89" i="1"/>
  <c r="F86" i="1"/>
  <c r="F83" i="1"/>
  <c r="F80" i="1"/>
  <c r="F77" i="1"/>
  <c r="F74" i="1"/>
  <c r="F71" i="1"/>
  <c r="F44" i="1"/>
  <c r="F47" i="1"/>
  <c r="F50" i="1"/>
  <c r="F53" i="1"/>
  <c r="F56" i="1"/>
  <c r="F59" i="1"/>
  <c r="F62" i="1"/>
  <c r="F65" i="1"/>
  <c r="F68" i="1"/>
  <c r="F41" i="1"/>
  <c r="F38" i="1"/>
  <c r="F35" i="1"/>
  <c r="F32" i="1"/>
  <c r="F29" i="1"/>
  <c r="F26" i="1"/>
  <c r="F23" i="1"/>
  <c r="F20"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30" i="1"/>
  <c r="E31" i="1"/>
  <c r="E29" i="1"/>
  <c r="E28" i="1"/>
  <c r="E27" i="1"/>
  <c r="E26" i="1"/>
  <c r="E23" i="1"/>
  <c r="E24" i="1"/>
  <c r="E25" i="1"/>
  <c r="E20" i="1"/>
  <c r="E21" i="1"/>
  <c r="E22" i="1"/>
  <c r="E18" i="1"/>
  <c r="E19" i="1"/>
  <c r="D182" i="1"/>
  <c r="D179" i="1"/>
  <c r="D176" i="1"/>
  <c r="D173" i="1"/>
  <c r="D170" i="1"/>
  <c r="D167" i="1"/>
  <c r="D164" i="1"/>
  <c r="D161" i="1"/>
  <c r="D158" i="1"/>
  <c r="D155" i="1"/>
  <c r="D152" i="1"/>
  <c r="D149" i="1"/>
  <c r="D146" i="1"/>
  <c r="D143" i="1"/>
  <c r="D140" i="1"/>
  <c r="D137" i="1"/>
  <c r="D134" i="1"/>
  <c r="D131" i="1"/>
  <c r="D128" i="1"/>
  <c r="D125" i="1"/>
  <c r="D122" i="1"/>
  <c r="D119" i="1"/>
  <c r="D116" i="1"/>
  <c r="D113" i="1"/>
  <c r="D110" i="1"/>
  <c r="D107" i="1"/>
  <c r="D104" i="1"/>
  <c r="D101" i="1"/>
  <c r="D95" i="1"/>
  <c r="D92" i="1"/>
  <c r="D89" i="1"/>
  <c r="D86" i="1"/>
  <c r="D83" i="1"/>
  <c r="D80" i="1"/>
  <c r="D77" i="1"/>
  <c r="D74" i="1"/>
  <c r="D71" i="1"/>
  <c r="D68" i="1"/>
  <c r="D65" i="1"/>
  <c r="D62" i="1"/>
  <c r="D59" i="1"/>
  <c r="D56" i="1"/>
  <c r="D53" i="1"/>
  <c r="D50" i="1"/>
  <c r="D47" i="1"/>
  <c r="D44" i="1"/>
  <c r="D41" i="1"/>
  <c r="D38" i="1"/>
  <c r="D35" i="1"/>
  <c r="D32" i="1"/>
  <c r="D29" i="1"/>
  <c r="D26" i="1"/>
  <c r="D23" i="1"/>
  <c r="D20" i="1"/>
  <c r="V183" i="1"/>
  <c r="V184" i="1"/>
  <c r="V175" i="1"/>
  <c r="V176" i="1"/>
  <c r="V177" i="1"/>
  <c r="V178" i="1"/>
  <c r="V179" i="1"/>
  <c r="V180" i="1"/>
  <c r="V181" i="1"/>
  <c r="V182" i="1"/>
  <c r="V163" i="1"/>
  <c r="V164" i="1"/>
  <c r="V165" i="1"/>
  <c r="V166" i="1"/>
  <c r="V167" i="1"/>
  <c r="V168" i="1"/>
  <c r="V169" i="1"/>
  <c r="V170" i="1"/>
  <c r="V171" i="1"/>
  <c r="V172" i="1"/>
  <c r="V173" i="1"/>
  <c r="V174" i="1"/>
  <c r="V150" i="1"/>
  <c r="V151" i="1"/>
  <c r="V152" i="1"/>
  <c r="V153" i="1"/>
  <c r="V154" i="1"/>
  <c r="V155" i="1"/>
  <c r="V156" i="1"/>
  <c r="V157" i="1"/>
  <c r="V158" i="1"/>
  <c r="V159" i="1"/>
  <c r="V160" i="1"/>
  <c r="V161" i="1"/>
  <c r="V162" i="1"/>
  <c r="V142" i="1"/>
  <c r="V143" i="1"/>
  <c r="V144" i="1"/>
  <c r="V145" i="1"/>
  <c r="V146" i="1"/>
  <c r="V147" i="1"/>
  <c r="V148" i="1"/>
  <c r="V149" i="1"/>
  <c r="V134" i="1"/>
  <c r="V135" i="1"/>
  <c r="V136" i="1"/>
  <c r="V137" i="1"/>
  <c r="V138" i="1"/>
  <c r="V139" i="1"/>
  <c r="V140" i="1"/>
  <c r="V141" i="1"/>
  <c r="V127" i="1"/>
  <c r="V128" i="1"/>
  <c r="V129" i="1"/>
  <c r="V130" i="1"/>
  <c r="V131" i="1"/>
  <c r="V132" i="1"/>
  <c r="V133" i="1"/>
  <c r="V124" i="1"/>
  <c r="V125" i="1"/>
  <c r="V126" i="1"/>
  <c r="V113" i="1"/>
  <c r="V114" i="1"/>
  <c r="V115" i="1"/>
  <c r="V116" i="1"/>
  <c r="V117" i="1"/>
  <c r="V118" i="1"/>
  <c r="V119" i="1"/>
  <c r="V120" i="1"/>
  <c r="V121" i="1"/>
  <c r="V122" i="1"/>
  <c r="V123" i="1"/>
  <c r="V105" i="1"/>
  <c r="V106" i="1"/>
  <c r="V107" i="1"/>
  <c r="V108" i="1"/>
  <c r="V109" i="1"/>
  <c r="V110" i="1"/>
  <c r="V111" i="1"/>
  <c r="V112" i="1"/>
  <c r="V102" i="1"/>
  <c r="V103" i="1"/>
  <c r="V104" i="1"/>
  <c r="V98" i="1"/>
  <c r="V99" i="1"/>
  <c r="V100" i="1"/>
  <c r="V101" i="1"/>
  <c r="V95" i="1"/>
  <c r="V96" i="1"/>
  <c r="V97" i="1"/>
  <c r="V93" i="1"/>
  <c r="V94" i="1"/>
  <c r="V90" i="1"/>
  <c r="V91" i="1"/>
  <c r="V92" i="1"/>
  <c r="V88" i="1"/>
  <c r="V89" i="1"/>
  <c r="V87" i="1"/>
  <c r="V84" i="1"/>
  <c r="V85" i="1"/>
  <c r="V86" i="1"/>
  <c r="V83" i="1"/>
  <c r="V80" i="1"/>
  <c r="V81" i="1"/>
  <c r="V82" i="1"/>
  <c r="V77" i="1"/>
  <c r="V78" i="1"/>
  <c r="V79" i="1"/>
  <c r="V74" i="1"/>
  <c r="V75" i="1"/>
  <c r="V76" i="1"/>
  <c r="V71" i="1"/>
  <c r="V72" i="1"/>
  <c r="V73" i="1"/>
  <c r="V69" i="1"/>
  <c r="V70" i="1"/>
  <c r="V68" i="1"/>
  <c r="V67" i="1"/>
  <c r="V65" i="1"/>
  <c r="V66" i="1"/>
  <c r="V63" i="1"/>
  <c r="V64" i="1"/>
  <c r="V62" i="1"/>
  <c r="V48" i="1"/>
  <c r="V49" i="1"/>
  <c r="V50" i="1"/>
  <c r="V51" i="1"/>
  <c r="V52" i="1"/>
  <c r="V53" i="1"/>
  <c r="V54" i="1"/>
  <c r="V55" i="1"/>
  <c r="V56" i="1"/>
  <c r="V57" i="1"/>
  <c r="V58" i="1"/>
  <c r="V59" i="1"/>
  <c r="V60" i="1"/>
  <c r="V61" i="1"/>
  <c r="V39" i="1"/>
  <c r="V40" i="1"/>
  <c r="V41" i="1"/>
  <c r="V42" i="1"/>
  <c r="V43" i="1"/>
  <c r="V44" i="1"/>
  <c r="V45" i="1"/>
  <c r="V46" i="1"/>
  <c r="V47" i="1"/>
  <c r="V37" i="1"/>
  <c r="V38" i="1"/>
  <c r="V34" i="1"/>
  <c r="V35" i="1"/>
  <c r="V36" i="1"/>
  <c r="V33" i="1"/>
  <c r="V32" i="1"/>
  <c r="V31" i="1"/>
  <c r="V29" i="1"/>
  <c r="V30" i="1"/>
  <c r="V28" i="1"/>
  <c r="V27" i="1"/>
  <c r="V26" i="1"/>
  <c r="V25" i="1"/>
  <c r="V24" i="1"/>
  <c r="V20" i="1"/>
  <c r="V19" i="1"/>
  <c r="V18" i="1"/>
  <c r="E17" i="1"/>
  <c r="V22" i="1"/>
  <c r="V23" i="1"/>
  <c r="V21" i="1"/>
  <c r="V17" i="1"/>
  <c r="D17" i="1"/>
  <c r="B171" i="10"/>
  <c r="B170" i="10"/>
  <c r="B169" i="10"/>
  <c r="B168" i="10"/>
  <c r="B167" i="10"/>
  <c r="B166" i="10"/>
  <c r="B165" i="10"/>
  <c r="B164" i="10"/>
  <c r="B163" i="10"/>
  <c r="B162" i="10"/>
  <c r="B161" i="10"/>
  <c r="B160" i="10"/>
  <c r="B159" i="10"/>
  <c r="B158" i="10"/>
  <c r="B155" i="10"/>
  <c r="B156" i="10"/>
  <c r="B157" i="10"/>
  <c r="B152" i="10"/>
  <c r="B153" i="10"/>
  <c r="B154" i="10"/>
  <c r="B151" i="10"/>
  <c r="B149" i="10"/>
  <c r="B150" i="10"/>
  <c r="B147" i="10"/>
  <c r="B148" i="10"/>
  <c r="B146" i="10"/>
  <c r="B145" i="10"/>
  <c r="B144" i="10"/>
  <c r="B143" i="10"/>
  <c r="B142" i="10"/>
  <c r="B141" i="10"/>
  <c r="B140" i="10"/>
  <c r="B139" i="10"/>
  <c r="B138" i="10"/>
  <c r="B137" i="10"/>
  <c r="B136" i="10"/>
  <c r="B135" i="10"/>
  <c r="B133" i="10"/>
  <c r="B134" i="10"/>
  <c r="B132" i="10"/>
  <c r="B131" i="10"/>
  <c r="B129" i="10"/>
  <c r="B130" i="10"/>
  <c r="B128" i="10"/>
  <c r="B126" i="10"/>
  <c r="B127" i="10"/>
  <c r="B125" i="10"/>
  <c r="B123" i="10"/>
  <c r="B124" i="10"/>
  <c r="B121" i="10"/>
  <c r="B122" i="10"/>
  <c r="B119" i="10"/>
  <c r="B120" i="10"/>
  <c r="B118" i="10"/>
  <c r="B117" i="10"/>
  <c r="B116" i="10"/>
  <c r="B115" i="10"/>
  <c r="B114" i="10"/>
  <c r="B113" i="10"/>
  <c r="B112" i="10"/>
  <c r="B110" i="10"/>
  <c r="B111" i="10"/>
  <c r="B108" i="10"/>
  <c r="B109" i="10"/>
  <c r="B107" i="10"/>
  <c r="B105" i="10"/>
  <c r="B106" i="10"/>
  <c r="B104" i="10"/>
  <c r="B97" i="10"/>
  <c r="B98" i="10"/>
  <c r="B99" i="10"/>
  <c r="B100" i="10"/>
  <c r="B101" i="10"/>
  <c r="B102" i="10"/>
  <c r="B103" i="10"/>
  <c r="B95" i="10"/>
  <c r="B96" i="10"/>
  <c r="B92" i="10"/>
  <c r="B93" i="10"/>
  <c r="B94" i="10"/>
  <c r="B91" i="10"/>
  <c r="B90" i="10"/>
  <c r="B89" i="10"/>
  <c r="B87" i="10"/>
  <c r="B88" i="10"/>
  <c r="B86" i="10"/>
  <c r="B84" i="10"/>
  <c r="B85" i="10"/>
  <c r="B83" i="10"/>
  <c r="B82" i="10"/>
  <c r="B81" i="10"/>
  <c r="B80" i="10"/>
  <c r="B79" i="10"/>
  <c r="B78" i="10"/>
  <c r="B77" i="10"/>
  <c r="B76" i="10"/>
  <c r="B75" i="10"/>
  <c r="B74" i="10"/>
  <c r="B73" i="10"/>
  <c r="B72" i="10"/>
  <c r="B71" i="10"/>
  <c r="B70" i="10"/>
  <c r="B69" i="10"/>
  <c r="I179" i="1" l="1"/>
  <c r="B68" i="10"/>
  <c r="B67" i="10"/>
  <c r="B66" i="10"/>
  <c r="B65" i="10"/>
  <c r="B64" i="10"/>
  <c r="B62" i="10"/>
  <c r="B63" i="10"/>
  <c r="B60" i="10"/>
  <c r="B58" i="10"/>
  <c r="B59" i="10"/>
  <c r="B61" i="10"/>
  <c r="B57" i="10"/>
  <c r="B56" i="10"/>
  <c r="B54" i="10"/>
  <c r="B55" i="10"/>
  <c r="B53" i="10"/>
  <c r="B52" i="10"/>
  <c r="B51" i="10"/>
  <c r="B50" i="10"/>
  <c r="B49" i="10"/>
  <c r="B47" i="10"/>
  <c r="B48" i="10"/>
  <c r="B46" i="10"/>
  <c r="B44" i="10"/>
  <c r="B45" i="10"/>
  <c r="B42" i="10"/>
  <c r="B43" i="10"/>
  <c r="B41" i="10"/>
  <c r="B39" i="10"/>
  <c r="B40" i="10"/>
  <c r="B38" i="10"/>
  <c r="B37" i="10"/>
  <c r="B36" i="10"/>
  <c r="B35" i="10"/>
  <c r="B34" i="10"/>
  <c r="B33" i="10"/>
  <c r="B31" i="10"/>
  <c r="B32" i="10"/>
  <c r="B30" i="10"/>
  <c r="B28" i="10"/>
  <c r="B29" i="10"/>
  <c r="B25" i="10"/>
  <c r="B26" i="10"/>
  <c r="B27" i="10"/>
  <c r="B22" i="10"/>
  <c r="B23" i="10"/>
  <c r="B24" i="10"/>
  <c r="B19" i="10"/>
  <c r="B20" i="10"/>
  <c r="B21" i="10"/>
  <c r="B16" i="10"/>
  <c r="B17" i="10"/>
  <c r="B18" i="10"/>
  <c r="B13" i="10"/>
  <c r="B14" i="10"/>
  <c r="B15" i="10"/>
  <c r="B10" i="10"/>
  <c r="B11" i="10"/>
  <c r="B12" i="10"/>
  <c r="B8" i="10"/>
  <c r="B9" i="10"/>
  <c r="B7" i="10"/>
  <c r="B5" i="10"/>
  <c r="B6" i="10"/>
  <c r="B4" i="10"/>
  <c r="V7" i="8"/>
  <c r="V4" i="8"/>
  <c r="K17" i="1" s="1"/>
  <c r="R4" i="8"/>
  <c r="S4" i="8" s="1"/>
  <c r="T4" i="8" s="1"/>
  <c r="P86" i="8"/>
  <c r="S86" i="8" s="1"/>
  <c r="P85" i="8"/>
  <c r="S85" i="8" s="1"/>
  <c r="D86" i="8" l="1"/>
  <c r="D85" i="8"/>
  <c r="C86" i="8"/>
  <c r="C85" i="8"/>
  <c r="D85" i="7"/>
  <c r="C86" i="7"/>
  <c r="C85" i="7"/>
  <c r="AL33" i="5"/>
  <c r="AJ33" i="5"/>
  <c r="AH33" i="5"/>
  <c r="AF33" i="5"/>
  <c r="AD33" i="5"/>
  <c r="AB33" i="5"/>
  <c r="Z33" i="5"/>
  <c r="X33" i="5"/>
  <c r="V33" i="5"/>
  <c r="T33" i="5"/>
  <c r="R33" i="5"/>
  <c r="P33" i="5"/>
  <c r="N33" i="5"/>
  <c r="L33" i="5"/>
  <c r="J33" i="5"/>
  <c r="H33" i="5"/>
  <c r="F33" i="5"/>
  <c r="D33" i="5"/>
  <c r="B91" i="3"/>
  <c r="D98" i="1"/>
</calcChain>
</file>

<file path=xl/sharedStrings.xml><?xml version="1.0" encoding="utf-8"?>
<sst xmlns="http://schemas.openxmlformats.org/spreadsheetml/2006/main" count="4995" uniqueCount="1095">
  <si>
    <t xml:space="preserve">
MATRIZ MAPA DE RIESGOS DE CORRUPCIÓN 2021</t>
  </si>
  <si>
    <t>MODELO DE OPERACIÓN POR PROCESO</t>
  </si>
  <si>
    <t>IDENTIFICACIÓN DEL RIESGO</t>
  </si>
  <si>
    <t>VALORACIÓN DEL RIESGO DE CORRUPCIÓN</t>
  </si>
  <si>
    <t>Proceso Institucional</t>
  </si>
  <si>
    <t>Objetivo del Proceso</t>
  </si>
  <si>
    <t>No</t>
  </si>
  <si>
    <t>Riesgos</t>
  </si>
  <si>
    <t>Causas</t>
  </si>
  <si>
    <t>Consecuencias</t>
  </si>
  <si>
    <t>Análisis del Riesgo</t>
  </si>
  <si>
    <t>Valoración del Riesgo</t>
  </si>
  <si>
    <t>Riesgo Inherente</t>
  </si>
  <si>
    <t>Riesgo Residual</t>
  </si>
  <si>
    <t>Controles</t>
  </si>
  <si>
    <t>Tipo de Control</t>
  </si>
  <si>
    <t>Responsables</t>
  </si>
  <si>
    <t>Periodicidad</t>
  </si>
  <si>
    <t>Propósito del control</t>
  </si>
  <si>
    <t>Cómo se realiza la actividad de control</t>
  </si>
  <si>
    <t>Tratamiento a las desviaciones</t>
  </si>
  <si>
    <t>Soporte</t>
  </si>
  <si>
    <t>Indicador</t>
  </si>
  <si>
    <t>Probabilidad</t>
  </si>
  <si>
    <t>Impacto</t>
  </si>
  <si>
    <t>Zona del Riesgo</t>
  </si>
  <si>
    <t>Tratamiento del Riesgo</t>
  </si>
  <si>
    <t>PLANEACIÓN ESTRATÉGICA</t>
  </si>
  <si>
    <t>Establecer las directrices, políticas y objetivos de corto, mediano y largo plazo y las estrategias que garanticen la misión y visión de la entidad, conforme a la legislación y normativa vigente, y realizar seguimiento a las políticas y planes estratégicos y generales de la entidad</t>
  </si>
  <si>
    <t>Influenciar o presionar a funcionarios de los distintos niveles jerárquicos, para que tomen decisiones contrarias a la Ley, los interés de la entidad,  que se apartan del deber legal y procedimientos y lineamientos institucionales.</t>
  </si>
  <si>
    <t>Concentración de poder</t>
  </si>
  <si>
    <t>1. Deficiente prestación del servicio.
2. Incumplimiento de normas legales o fallos judiciales y requisitos establecidos por la entidad.
3. Afectación del clima laboral.
4. Pérdida de confianza y credibilidad.
5.Investigaciones y sanciones de carácter disciplinarias.</t>
  </si>
  <si>
    <t>POSIBLE</t>
  </si>
  <si>
    <t>CATASTRÓFICO</t>
  </si>
  <si>
    <t>Zona Extrema</t>
  </si>
  <si>
    <t>Reducir</t>
  </si>
  <si>
    <t>IMPROBABLE</t>
  </si>
  <si>
    <t xml:space="preserve">Revisión y actualización de la matriz de responsabilidades </t>
  </si>
  <si>
    <t>Preventivo</t>
  </si>
  <si>
    <t>1 vez, 10 de Abril de 2021</t>
  </si>
  <si>
    <t xml:space="preserve">Se revisa la matriz de responsabilidades existente y se actualiza de conformidad con los criterios establecidos por la alta dirección, como mínimo los siguientes: quién elabora, quién revisa o valida, quién ejecuta y quién evalúa.  </t>
  </si>
  <si>
    <t>Ante la posible extralimitación de roles y la inminente manifestación de concentración de poder, el proceso o funcionario conocedor de la presunta desviación, comunicará a la oficina de Control Interno, para que realice la investigación pertinente, señalando el lineamiento transgredido respecto de la matriz de responsabilidades.</t>
  </si>
  <si>
    <t>Matriz de Responsabilidades actualizada</t>
  </si>
  <si>
    <t>Inobservancia del manual de funciones, procedimientos, política de operaciones, caracterizaciones y/o matriz de responsabilidades</t>
  </si>
  <si>
    <t xml:space="preserve">Inducción o reinducción de funciones, procedimientos, política de operaciones, caracterizaciones y matriz de responsabilidad por procesos. </t>
  </si>
  <si>
    <t>1 vez, Primer Semestre de 2021</t>
  </si>
  <si>
    <t>Ilustrar a los funcionarios de los procesos sobre los cambios en los lineamientos institucionales, expresados en la base documental de la planeación institucional: caracterizaciones, funciones, procedimientos, política de operaciones y matriz de responsabilidades.</t>
  </si>
  <si>
    <t>La Oficina de Planeación conjuntamente con la oficina de  Talento Humano, coordinarán con los responsables de los procesos, una agenda cronograma con el fin de socializar durante el primer semestre con todos los funcionarios de los diferentes procesos, las políticas y lineamientos señalados.</t>
  </si>
  <si>
    <t>Actas, planillas de asistencias y/o registros fotográficos o fílmicos de las jornadas de inducción o reinducción por procesos.</t>
  </si>
  <si>
    <t xml:space="preserve">Deficiencias en la implementación del Modelo de Operación por Procesos </t>
  </si>
  <si>
    <t>Socialización sobre el Modelo de Operación por Procesos</t>
  </si>
  <si>
    <t>Jefe de Talento Humano, Jefe de Planeación y Responsables de cada proceso.</t>
  </si>
  <si>
    <t>Articular las operaciones institucionales con relevancia de la operación por procesos y los roles y responsabilidades en las operaciones institucionales.</t>
  </si>
  <si>
    <t>Se revisa el modelo de operación por procesos, la distribución de roles y la armonización entre éstos, y se socializa de manera general a todos los funcionarios de la entidad</t>
  </si>
  <si>
    <t>Actas, planillas de asistencias y/o registros fotográficos o fílmicos de las jornadas de socialización. Informes u actas de ajustes al MOP.</t>
  </si>
  <si>
    <t>Alteración de la información de resultados institucionales a través de la evaluación de los planes estratégicos, de acción, anticorrupción, mapas de riesgos u otros, con el fin de presentar ante los organismos de control o ciudadanía resultados óptimos que no corresponde a la realidad.</t>
  </si>
  <si>
    <t>Inadecuado seguimiento de la oficina de control interno a los avances del planes institucionales y mapas de riesgos.</t>
  </si>
  <si>
    <t>1. Exposición a investigaciones y sanciones por parte de la Auditoría General de la República y la Procuraduría General de la Nación.
2. Afectación de la imagen pública.
3. Pérdida de credibilidad ante otras organizaciones del Estado y la comunidad.</t>
  </si>
  <si>
    <t>RARA VEZ</t>
  </si>
  <si>
    <t>Actividades de seguimiento de control interno a los planes institucionales y mapas de riesgos</t>
  </si>
  <si>
    <t>Oficina de Control Interno</t>
  </si>
  <si>
    <t>Planes de Acción: Trimestral
Plan Anticorrupción:
Cuatrimestral
Mapas de Riesgos
Cuatrimestral
Plan Estratégico
Anual</t>
  </si>
  <si>
    <t>Diagnosticar el grado de avance de los planes institucionales y los mapas de riesgos, conceptuando sobre su evolución, dificultades y oportunidades de mejora.</t>
  </si>
  <si>
    <t>De acuerdo con la frecuencia según el tipo de plan, se analizan los resultados de los indicadores respecto de las actividades programadas, cotejando sus resultados con soporte en las evidencias de ejecución, y se realiza el respectivo pronunciamiento cuantitativo y cualitativo.</t>
  </si>
  <si>
    <t>Informes de seguimiento de control interno, o matriz de seguimiento a los planes o mapas de riesgos</t>
  </si>
  <si>
    <t>Ausencia de mecanismo, procedimientos o instrumentos de monitoreo y seguimiento a la planeación institucional</t>
  </si>
  <si>
    <t>Matrices de seguimiento a los planes</t>
  </si>
  <si>
    <t>Jefe de Planeación, Jefe de Presupuesto, Asesor de Control Interno y Jefe de Sistemas</t>
  </si>
  <si>
    <t>1 Vez, en el primer bimestre de 2021</t>
  </si>
  <si>
    <t>Contar con herramientas técnicas y automáticas para facilitar el monitoreo de los planes institucionales</t>
  </si>
  <si>
    <t>Aplicar por parte de los procesos (monitoreo) y la oficina de control interno (seguimiento), las herramientas (hojas de cálculo) y/o tableros de control, para tabular los avances de los planes de acción y del plan estratégico.</t>
  </si>
  <si>
    <t>Aquellos procesos que no realicen el monitoreo de los avances de sus planes de acción, y/o obstaculicen la labor de seguimiento por parte de control interno, se promueve su elaboración y la  apertura de procesos disciplinarios cuando sea reincidente.</t>
  </si>
  <si>
    <t>Herramientas de monitoreo y seguimiento o cuadros  de control diligenciados e informes de control interno</t>
  </si>
  <si>
    <t>Falta de integridad en la gestión institucional</t>
  </si>
  <si>
    <t>Jefe de Talento Humano</t>
  </si>
  <si>
    <t>1 vez, en el primer cuatrimestre del 2021</t>
  </si>
  <si>
    <t>Interiorizar una cultura institucional basada en la integridad, propiciando la coherencia que debe existir en el servidor público entre sus realizaciones y las promesas o planeación institucional.</t>
  </si>
  <si>
    <t>Se debe implementar el Código de Integridad a través de las actividades inherentes al desarrollo de la Caja de Herramientas establecida por la función pública, y una vez adoptado el Código de Integridad se debe socializar a todos los funciones de la entidad.</t>
  </si>
  <si>
    <t>Como consecuencia de la no implementación del Código de Integridad, Control Interno podrá hacer los requerimientos, solicitudes o procedimientos derivados del incumplimiento de la acción.</t>
  </si>
  <si>
    <t xml:space="preserve">Favorecer la inclusión de nuevas empresas transportadoras sin el cumplimiento de los requisitos normativos y de parque automotor </t>
  </si>
  <si>
    <t>Ausencia de herramientas de control y verificación de requisitos</t>
  </si>
  <si>
    <t>1. Investigaciones y sanciones disciplinarias y penales.
2. Alta probabilidad de accidentalidad pudiendo derivar en pérdidas de vida como consecuencia de vehículo que no cumplen con las características técnicas.
3. Pérdida de imagen.
4. Demandas</t>
  </si>
  <si>
    <t>Establecimiento de Procedimientos y requisitos</t>
  </si>
  <si>
    <t>Secretario General</t>
  </si>
  <si>
    <t>Elaborar un procedimiento que incluya los requisitos legales, orientados a impedir la vinculación de una empresa transportadora o vehículo automotor que no cumplan con las condiciones técnicas y jurídicas de admisión, para la adecuada operación en el sistema de transporte terrestre por carretera, adscrito a la Terminal Metropolitana de Transportes de Barranquilla S.A.</t>
  </si>
  <si>
    <t>Elaborando el procedimientos y la relación de los requisitos, publicando en la página web, y garantizando su cumplimiento ante la solicitud de registro de una nueva empresa prestadora del servicio de transporte terrestre por carretera</t>
  </si>
  <si>
    <t xml:space="preserve">Ante el incumplimiento de los requisitos técnicos y/o jurídicos, la empresa solicitante no podrá registrarse como empresa prestadora de transporte de la Terminal Metropolitana de Transportes de Barranquilla S.A.
</t>
  </si>
  <si>
    <t>Procedimiento y Requisitos establecidos</t>
  </si>
  <si>
    <t>Limitar la intervención de otros funcionarios del nivel directivo, en los procesos de opinión, consulta y/o toma de decisiones en torno a la operación de la entidad, con el fin de orientar la decisión en forma reservada y unilateral en beneficio propio o de particulares.</t>
  </si>
  <si>
    <t>Ausencia de mecanismos y/o procedimientos para la democratización institucional en los procesos de toma de decisiones</t>
  </si>
  <si>
    <t>1. Afectación de la motivación laboral con incidencia negativa  en el rendimiento institucional individual y colectivo.
2. Afectación de la imagen institucional</t>
  </si>
  <si>
    <t>PROBABLE</t>
  </si>
  <si>
    <t>MAYOR</t>
  </si>
  <si>
    <t>Establecimiento de Procedimientos para la democratización de decisiones, que impliquen la participación de funcionarios del nivel directivo  y acceso a la opinión pública cuando sea necesaria</t>
  </si>
  <si>
    <t>Favorecer la participación activa, de manera preferentes de otros funcionarios del nivel directivo, y cuando fuera pertinente, de los usuarios del servicios o partes interesadas, de modo que la decisión que afectará a varios sectores sea en consenso y resulte del análisis de diferentes ideas o puntos de vista.</t>
  </si>
  <si>
    <t>Socializar con los demás funcionarios del nivel directivo, a través de mesa de trabajo o envío del documento y retroalimentación, las políticas institucionales que impliquen decisiones de carácter general; y cuando fuere pertinente, toda vez que las decisiones afecten a los usuarios o partes interesadas, el Gerente valorará someter a consulta pública el documento o iniciativa.</t>
  </si>
  <si>
    <t>Registros de mesas de trabajo, actas, socializaciones, documento compartido, correos electrónicos, consulta pública en página web</t>
  </si>
  <si>
    <t>Indebida asignación o desconocimiento sobre la asignación de roles y competencias laborales (Manual de Funciones)</t>
  </si>
  <si>
    <t>Analizar el Manual de Funciones y Competencias Laborales</t>
  </si>
  <si>
    <t>Detectivo</t>
  </si>
  <si>
    <t>Analizar el Manual de Funciones y Competencias Laborales a fin de identificar los posibles desvíos, omisiones o dualidades en la asignación de roles. Se busca establecer un equilibrio en la carga operacional de los funcionarios y clarificar la asignación de roles y responsabilidades.</t>
  </si>
  <si>
    <t>Ante las posibles observaciones o desviaciones identificadas en el análisis del Manual de Funciones y Competencias laborales, se deberán tomar las acciones correctivas orientadas a realizar los ajustes pertinentes en la distribución de funciones, roles y responsabilidades armonizado a la realidad institucional.</t>
  </si>
  <si>
    <t>Análisis (informe) Manual de Funciones y Competencias Laborales</t>
  </si>
  <si>
    <t>Autoritarismo</t>
  </si>
  <si>
    <t>Interiorización de la cultura de trabajo en equipo</t>
  </si>
  <si>
    <t>1 vez, primer semestre de 2021</t>
  </si>
  <si>
    <t>Promover en todas las instancias de la organización, técnicas, protocolos, procedimientos y orientaciones dirigidas a estimular el trabajo en equipo, para lograr mejores resultados en el desempeño de los objetivos y metas institucionales</t>
  </si>
  <si>
    <t>A través de jornadas de sensibilización y capacitación, e implementación de políticas, sobre técnicas de trabajo en equipo aplicables a la organización</t>
  </si>
  <si>
    <t>Sensibilizaciones, capacitaciones, políticas, registros, actas, compromisos</t>
  </si>
  <si>
    <t xml:space="preserve">Manipulación o adulteración de la información de gestión institucional con fines de entregar a la junta directiva,  ciudadanía u organismos de control, resultados o cifras que no corresponden a la realidad. </t>
  </si>
  <si>
    <t>Ausencia de mecanismos restrictivos de manipulación de información, que permitan la consulta de información en la fuente.</t>
  </si>
  <si>
    <t>1. Afectación de la imagen pública y pérdida de la credibilidad
2. Investigaciones y sanciones de carácter disciplinarias
3. Pérdida de credibilidad en el sector del control fiscal y gestión gubernamental
4. Pérdida de información institucional</t>
  </si>
  <si>
    <t>Respaldo de la información divulgada en indicadores, informes o herramientas institucionales</t>
  </si>
  <si>
    <t>Jefe de Sistemas</t>
  </si>
  <si>
    <t>Permanente</t>
  </si>
  <si>
    <t>Evitar la alteración de datos, cifras o ejecutorias, a partir de divulgación de información que no esté debidamente tabulada o respaldada con evidencias.</t>
  </si>
  <si>
    <t>Toda información que se divulgue debe ser la extractada de las herramientas de tabulación, seguimiento, indicadores, de modo pueda ser verificable o cuestionable.</t>
  </si>
  <si>
    <t>Aquella información que no esté debidamente registrada o tabulada en las herramientas institucionales de gestión: formatos, actas, indicadores, herramientas de monitoreo u otros, no podrá ser publicada ni divulgada.</t>
  </si>
  <si>
    <t>Información verificada en los instrumentos institucionales</t>
  </si>
  <si>
    <t>No citar la fuente o restringir el acceso a ésta al ciudadano o receptor de la información</t>
  </si>
  <si>
    <t>Citar los enlaces internos y/o externos, o ubicación de la información donde podrán ser verificados o analizados los resultados publicados.</t>
  </si>
  <si>
    <t>Cuando se publique información institucional producto de análisis de metas o avances de la gestión, deberán colocarse a disposición de los ciudadanos, los enlaces de consulta sobre la fuente que dio origen a la publicación; por ejemplo; enlaces de consultas de los informes de auditoría de control fiscal, de los de control interno, ejecuciones presupuestales, planes de acción, noticias, etcétera. Si la información no se encuentra disponible de forma virtual, deberá indicarse cómo o dónde acudir a ésta por otros medios</t>
  </si>
  <si>
    <t>Toda información cuyo contenido es producto de consultas de otras fuentes primarias, debe citarlas, de lo contrario no podrá validarse para su publicación o divulgación.</t>
  </si>
  <si>
    <t>Publicación de fuentes o medios de consultas</t>
  </si>
  <si>
    <t>Información no sujeta a evaluación o validación por parte de la oficina de control interno</t>
  </si>
  <si>
    <t xml:space="preserve">Evaluación de control interno a la información institucional de avances de la gestión publicada </t>
  </si>
  <si>
    <t>Asesor de Control Interno</t>
  </si>
  <si>
    <t>Se pretende que la información sobre avances de la gestión publicada, pueda ser evaluada posteriormente por la Oficina de Control Interno, lo cual mitigará la posibilidad de intención de adulterarla por parte del responsable de comunicaciones, teniendo en cuenta que ésta será comparada con los datos de monitoreo y seguimiento que sobre los avances de la gestión resguarda la oficina de control interno.</t>
  </si>
  <si>
    <t>Después de publicados los resultados sobre objetivos, metas, indicadores de desempeño, rendición de cuentas e informes de gestión entre otros, la Oficina de Control Interno podrá contrastar según muestra y cobertura planeada, los datos suministrados en los informes de avance de la gestión, con los contenidos en las herramientas de monitoreo o informes de auditoría de control interno, con el fin de verificar si corresponden a la realidad.</t>
  </si>
  <si>
    <t>Actas, informes o registros de verificación de la información</t>
  </si>
  <si>
    <t>Omitir o restringir información pública para eludir el control social, restringiendo el acceso a la información pública.</t>
  </si>
  <si>
    <t xml:space="preserve">Desconocimiento de la información obligatoria que se debe publicar o divulgar, sus atributos y características. </t>
  </si>
  <si>
    <t>Matriz de  seguimiento a la publicación de  información mínima obligatoria de acuerdo con la Ley de Transparencia y de Acceso a la Información Pública y otros lineamientos de exposición de información</t>
  </si>
  <si>
    <t>Permanente, según frecuencia de publicación de cada información mínima obligatoria</t>
  </si>
  <si>
    <t>Permite monitorear, de acuerdo con la frecuencia de publicación, la divulgación de la información mínima obligatoria dispuesta en la Ley de Transparencia y de Acceso a la Información Pública, la estrategia de Gobierno Digital y los lineamientos para la Rendición de Cuentas del DNP, entre otros. Se busca que el responsable del proceso identifique el grado de avance de la publicación de la información, así como alertarlos sobre la proximidad de lo que debe publicarse.</t>
  </si>
  <si>
    <t>Cuando se detecte información no publicada en el sitio web, se requiere a quien la genera o custodia para que la entregue en el formato indicado, en un términos no superior a 10 días calendarios y, se requiere al responsable de la página para que la publique hasta el día siguiente en que la reciba</t>
  </si>
  <si>
    <t>Matriz de Transparencia y de Acceso a la Información Pública, Requerimientos a los procesos, traslados de quejas a control interno</t>
  </si>
  <si>
    <t>No validación de las características o atributos de la información mínima obligatoria que se debe publicar o divulgar</t>
  </si>
  <si>
    <t>Matriz de validación de las características esenciales de la información a publicar: actualidad, veracidad, completa, comprensible y reutilizable.</t>
  </si>
  <si>
    <t>Sobre toda información publicada o divulgada, debe verificarse que reúna los atributos mencionados, debiendo diligenciarse la matriz de verificación de característica de información, chequeando cada atributo en relación con la información o documento a publicar.</t>
  </si>
  <si>
    <t>Cuando se identifique el incumplimiento de una de las características de la información, no se validará el documento o información, y se procederá a requerir a su emisor para que realice los ajustes pertinentes. Sólo hasta que se verifique el cumplimiento de todas las características, se procederá a la publicación o divulgación de la información.</t>
  </si>
  <si>
    <t>Matriz de validación de características de la información publicada</t>
  </si>
  <si>
    <t>Indebida configuración del portal institucional; en especial, del enlace de transparencia y de acceso a la información pública.</t>
  </si>
  <si>
    <t>Revisión y configuración del portal institucional</t>
  </si>
  <si>
    <t>Jefe de Sistemas y Jefe de Atención al Ciudadano y Gestión Documental</t>
  </si>
  <si>
    <t>Febrero de 2021, y siempre que existan cambios normativos en materia de transparencia o de acuerdo al redireccionamiento institucional en materia de transparencia</t>
  </si>
  <si>
    <t>Está orientado a facilitar al acceso a toda la información mínima obligatoria, de manera ágil a los ciudadanos y organismos de control, sin dilaciones ni lugar a confusiones sobre la ubicación de la información a consultar.</t>
  </si>
  <si>
    <t>Se debe revisar la configuración del portal web, para determinar si los campos creados corresponden en igual número a los campos necesarios para publicación de la información mínima obligatoria a publicar, y velar por su organización, de acuerdo con los grupos y subgrupos temáticos establecidos por la Resolución 3564 del 2015 del Ministerio de las TIC, aplicables a la entidad.</t>
  </si>
  <si>
    <t>Siempre que se identifique a través del análisis del proceso, o por una dificultad expresa de un ciudadano en la búsqueda de la información a consultar, se deberán tomar los correctivos tendientes a facilitar el acceso o ubicación de la información. Se debe garantizar el acceso al documento por separado, no obstante a que también pueda ser consultado en otros enlaces.</t>
  </si>
  <si>
    <t>Actas o registros de revisión y ajustes a la configuración de los enlaces del portal</t>
  </si>
  <si>
    <t>Revelar información reservada de manera deshonesta a cambio de prebendas o cualquier tipo de beneficio, con el fin de facilitar acciones en contra de la entidad.</t>
  </si>
  <si>
    <t>Ausencia de valores éticos, amiguismo, clientelismo.</t>
  </si>
  <si>
    <t xml:space="preserve">1. Investigaciones y sanciones de carácter penal por revelación de información reservada
2. Pérdida de confianza de la ciudadanía y grupos de interés ante la revelación de información confidencial
3. Vulneración a la protección de datos personales
4. Deterioro de la imagen
5. Investigaciones y sanciones disciplinarias
</t>
  </si>
  <si>
    <t xml:space="preserve">Implementación y Socialización del Código de Integridad, que implique el desarrollo institucional y la participación del proceso, en las actividades propias de la caja de herramientas (encuestas, compromisos, plan de acción) </t>
  </si>
  <si>
    <t>Como consecuencia de la no implementación del Código de Integridad, el Gerente o el Subgerente Administrativo o Control Interno podrán hacer los requerimientos, solicitudes o procedimientos derivados del incumplimiento de la acción.</t>
  </si>
  <si>
    <t>CALIDAD Y MEJORAMIENTO CONTINUO</t>
  </si>
  <si>
    <t>Planificar e implementar los procesos de seguimiento, medición, análisis y mejora necesarios para demostrar la conformidad del producto, asegurarse de la conformidad del sistema de gestión de la calidad, y mejorar continuamente su eficacia.</t>
  </si>
  <si>
    <t>Ocultar o adulterar información de las auditorias internas en los informes a la alta dirección con el fin de beneficiar a los procesos auditados.</t>
  </si>
  <si>
    <t>1. Desconocimiento real de la necesidad de implementar un Sistema de Gestión de la Calidad.
2. Pérdida de oportunidad para la certificación en Calidad.
3. Afectación de la imagen.
4. incumplimiento de metas y del objeto misional de la Terminal</t>
  </si>
  <si>
    <t>Evaluación y seguimiento de los criterios  de desempeño de cada cargo, socialización del Plan de Auditoria Interna de Gestión aprobado por la Gerencia.</t>
  </si>
  <si>
    <t>Gestión del Talento Humano</t>
  </si>
  <si>
    <t>1 vez, en el primer semestre del 2021</t>
  </si>
  <si>
    <t>La entidad no podrá fortalecer su sistema de gestión y no podrá optar por certificarse, sino cuenta con los auditores internos que garantices el sostenimiento del sistema.</t>
  </si>
  <si>
    <t>Certificaciones de capacitaciones y Formaciones realizadas</t>
  </si>
  <si>
    <t xml:space="preserve">Trafico de Influencias, deficientes valores éticos, amiguismo, </t>
  </si>
  <si>
    <t xml:space="preserve">Excluir en la programación de las auditorías procesos con deficiencias para evitar que se conozcan las irregularidades </t>
  </si>
  <si>
    <t>Inadecuada planeación institucional</t>
  </si>
  <si>
    <t>1. Debilitamiento del Sistema de Gestión por Procesos.
2. Incumplimiento de los objetivos Institucionales.</t>
  </si>
  <si>
    <t>Elaboración del Plan de Auditorías Internas de Gestión sin excepción de ningún proceso</t>
  </si>
  <si>
    <t>1 vez, en el primer trimestre del 2021</t>
  </si>
  <si>
    <t>Garantizar que ningún proceso sea favorecido con la exclusión del programa anual de auditorías de gestión</t>
  </si>
  <si>
    <t>A través del ciclo anual de seguimiento de cumplimiento al cronograma de auditorias a los diferentes procesos</t>
  </si>
  <si>
    <t>Plan Anual de Auditorías de Auditorias Internas de Gestión.</t>
  </si>
  <si>
    <t>Tráfico de influencias, presiones institucionales, falta de ética.</t>
  </si>
  <si>
    <t>Implementación y Socialización del Código de Integridad, que implique el desarrollo institucional de la caja de herramientas (encuestas, compromisos, plan de acción)</t>
  </si>
  <si>
    <t>Abril de 2021</t>
  </si>
  <si>
    <t>No reportar las no conformidades en las evaluaciones y seguimientos al sistema de gestión institucional para buscar un provecho propio o de un tercero</t>
  </si>
  <si>
    <t>Falta de preparación de los procesos del SGC de la TTBAQ para afrontar las auditorías</t>
  </si>
  <si>
    <t>1. Pérdida de imagen y autoridad.
2. Incumplimiento de la normatividad interna, contaminación visual</t>
  </si>
  <si>
    <t>Fortalecimiento de competencias de los funcionarios sobre implementación MIPG</t>
  </si>
  <si>
    <t>1 vez, en el segundo Semestre de 2021</t>
  </si>
  <si>
    <t>Formar a los funcionarios de la entidad para asegurar la adecuada y proactiva implementación del Sistema Gestión de Calidad en la entidad</t>
  </si>
  <si>
    <t>Amiguismo, clientelismo, aceptación o exigencia de dádivas</t>
  </si>
  <si>
    <t>CONTROL OPERATIVO DE VEHÍCULOS</t>
  </si>
  <si>
    <t>Garantizar que todos los vehículos que pasen por la terminal cumplan con la normatividad vigente aplicable a Terminales de Transporte Terrestre y el Manual Operativo como también el orden, aseo, seguridad y comodidad de las instalaciones</t>
  </si>
  <si>
    <t>No Solicitar la Planilla de viaje expedida por la empresa de transportes para beneficio propio y del conductor</t>
  </si>
  <si>
    <t>Ausencia de mecanismos de control</t>
  </si>
  <si>
    <t>1. Desmejoramiento de la función pública.
2. Bajo recaudo.
3. Detrimento Patrimonial
4. Pérdida de imagen publica</t>
  </si>
  <si>
    <t xml:space="preserve"> Zona Alta</t>
  </si>
  <si>
    <t>Verificar los soportes de la tasa de uso</t>
  </si>
  <si>
    <t>Subgerencia Operativa</t>
  </si>
  <si>
    <t>Diario</t>
  </si>
  <si>
    <t>Toda tasa de uso debe tener anexado en el sistema su respectiva imagen de planilla de viaje expedida por la empresa de transporte.</t>
  </si>
  <si>
    <t>Se verifica en el modulo de "conduces" si cada tasa de uso tiene anexado la imagen de la planilla de viaje.</t>
  </si>
  <si>
    <t>Si los funcionarios no toman la captura de la planilla de viaje no se le puede expedir tasa de uso</t>
  </si>
  <si>
    <t>Registro  módulo de "Conduces"</t>
  </si>
  <si>
    <t>Amiguismo y afán de lucro</t>
  </si>
  <si>
    <t>Autorizar en "Conduce" la expedición de una tasa de uso a un conductor que no este previamente inscrito en nuestra base de datos para favorecerlo</t>
  </si>
  <si>
    <t xml:space="preserve">Inobservancia o desconocimiento de los procedimientos institucionales y del Manual Operativo. </t>
  </si>
  <si>
    <t>1. Riesgo de accidentabilidad.
2. Investigaciones y sanciones penales.
3. Desmejoramiento de la función pública.
4. Pérdida de credibilidad y de imagen.
5. Mala calidad del servicio prestado.
6. Pérdida de credibilidad ciudadana</t>
  </si>
  <si>
    <t>Realizar capacitación del manual operativo de la entidad y normatividad vigente.</t>
  </si>
  <si>
    <t>Que los funcionarios tengan amplios conocimientos del manual operativo de la entidad</t>
  </si>
  <si>
    <t>Se realizan  capacitaciones para socializar el manual operativo de la entidad.</t>
  </si>
  <si>
    <t>Cuando se detecten infracciones de vehículos se deben reportar en el formato y con la oportunidad establecida en el procedimiento interno, solicitar que se subsane o corrija la infracción y promover las actuaciones sancionatorias a que haya lugar</t>
  </si>
  <si>
    <t>certificado de capacitación, registro de asistencia</t>
  </si>
  <si>
    <t>Amiguismo, clientelismo, tráfico de influencias</t>
  </si>
  <si>
    <t>Favorecimiento a terceros</t>
  </si>
  <si>
    <t>Apertura de procesos disciplinarios</t>
  </si>
  <si>
    <t>Jefe de Talento Humano, Subgerente Operativo y Jefe de Atención al Ciudadano y Gestión Documental.</t>
  </si>
  <si>
    <t>Tramitar ante Talento Humano, para lo de su competencia, queja contra los funcionarios, cuando se tengan elementos de juicio que supongan la omisión intencional del funcionario que conociendo sobre una presunta infracción no la reportó.</t>
  </si>
  <si>
    <t>A través de comunicación escrita a Talento Humano, sustentando debidamente las razones de la queja, la posible conducta omisiva, la norma o reglamento que se transgredió y todos registros o pruebas que soporten o puedan evidenciar la queja.</t>
  </si>
  <si>
    <t>Quejas formuladas, procesos disciplinarios o indagaciones preliminares</t>
  </si>
  <si>
    <t>No generar el cobro correspondiente por Tasa de Uso según el tipo de vehículo para beneficio propio y del conductor</t>
  </si>
  <si>
    <t>Amiguismo, afán de lucro, exigencia o recibo de dádivas, tráfico de influencias</t>
  </si>
  <si>
    <t>Direccionamiento de la vigilancia hacia unas empresas transportadoras</t>
  </si>
  <si>
    <t>Realizar reuniones constantes con las empresas de transportes y comuniquen sus inconformidades</t>
  </si>
  <si>
    <t>Subgerente Operativo</t>
  </si>
  <si>
    <t>Mensual</t>
  </si>
  <si>
    <t>Evaluar si las empresas de transporte están conformes con la labor operativa que ejerce la terminal.</t>
  </si>
  <si>
    <t>Enviar oficio a las empresas de transportes solicitando reunión donde evalúen a la subgerencia operativa</t>
  </si>
  <si>
    <t>Si la subgerencia operativa no es equitativa con las empresas de transportes se realizará un comité en dirección de control interno par tomar medidas</t>
  </si>
  <si>
    <t>Planilla de asistencia</t>
  </si>
  <si>
    <t>Autorizar en "Conduce" la expedición de una tasa de uso en tránsito cuando su destino es de origen para favorecer económicamente al transportador y/o conductor</t>
  </si>
  <si>
    <t>Ausencia de mecanismos de control o verificación</t>
  </si>
  <si>
    <t>1. Detrimento patrimonial.
2. Desmejoramiento de la función pública.
3. Baja calidad de servicios.</t>
  </si>
  <si>
    <t>Verificar en el sistema la captura de imagen de la planilla de viaje adjuntada a cada tasa de uso.</t>
  </si>
  <si>
    <t>Semanal</t>
  </si>
  <si>
    <t>Que todos los vehículos cumplan con lo asignado en la planilla de viaje para realizar un cobro de tasa de uso adecuado.</t>
  </si>
  <si>
    <t>Se descargan las imágenes de la planilla y se constatan con la tasa de uso</t>
  </si>
  <si>
    <t>Módulo de "Conduces" con imagen de planilla</t>
  </si>
  <si>
    <t>Falta de actividades de seguimiento o auditoría</t>
  </si>
  <si>
    <t>Auditorias de seguimiento</t>
  </si>
  <si>
    <t>Subgerente Operativo y Asesor Control Interno</t>
  </si>
  <si>
    <t>Verificar que todos los vehículos que compren tasa de uso estén de conformidad con las rutas establecidas en la planilla de viaje. Se busca cotejar que no se hayan vendido tasas de tránsito que en la realidad son de origen.</t>
  </si>
  <si>
    <t>Si se evidencia la compra de tasa de uso en tránsito cuando su destino es en origen se debe enviar un informe a la empresa de transportes, remitir a la superintendencia la queja y enviar a la responsable de las actuaciones disciplinarias en la Terminal (jefe de talento humano) el caso, para lo de su competencia.</t>
  </si>
  <si>
    <t>informe de auditorias</t>
  </si>
  <si>
    <t>Permitir la salida del vehículo sin pagar la tasa de uso intencionalmente, para favorecer al conductor.</t>
  </si>
  <si>
    <t>1. Pérdida de imagen pública.
2. Pérdida de autoridad.
3. Pérdida de credibilidad ciudadana
4. Detrimento patrimonial</t>
  </si>
  <si>
    <t>No reportar el informe de prueba positiva de alcoholemia realizada al conductor a la empresa de transporte, para beneficio del conductor y/o propio</t>
  </si>
  <si>
    <t>Ausencia de mecanismos de verificación y comunicación con empresa operaria del examen de alcoholimetría</t>
  </si>
  <si>
    <t>1. Pérdida de vidas humanas.
2. Afectación de la imagen local, regional y nacional.
3. Investigaciones y sanciones penales.
4. Desmejoramiento de la función pública.
5. Detrimento de la credibilidad y confianza ciudadana.</t>
  </si>
  <si>
    <t>Solicitar al operador de alcoholimetría el reporte de conductores positivos y confrontarlo con el reporte que me suministran los supervisores</t>
  </si>
  <si>
    <t>Subgerencia operativa</t>
  </si>
  <si>
    <t>Confirmar que todos los positivos de alcoholemia sean reportados a las empresas de transportes.</t>
  </si>
  <si>
    <t>El reporte que envía la oficina de alcoholimetría debe coincidir con el reportado por los supervisores.</t>
  </si>
  <si>
    <t>Ante la identificación de inconsistencia entre los reportes positivos en prueba de alcoholimetría,  procederá la apertura de investigación cuyos resultados podrían originar la apertura de un proceso disciplinario al funcionario que expidió la tasa de uso o un reporte ante la superintendencia de la entidad transportadora o del conductor</t>
  </si>
  <si>
    <t>Reportes oficina de alcoholimetría y supervisores</t>
  </si>
  <si>
    <t>Amiguismo, tráfico de influencias</t>
  </si>
  <si>
    <t>Realizar la reposición de la tasa de uso a un vehículo que ya ha salido de la Terminal para favorecer al conductor en no comprar una nueva tasa de uso.</t>
  </si>
  <si>
    <t>Ausencia de mecanismos de control y verificación</t>
  </si>
  <si>
    <t>1.Detrimento patrimonial.
2.Dsmejoramiento de la función pública.
3.Incumplimiento de las metas, planes y estrategias.</t>
  </si>
  <si>
    <t>Monitorear  las reposiciones  de tasa de uso</t>
  </si>
  <si>
    <t>Evitar la evasión de tasa de uso que se presente por esta acción.</t>
  </si>
  <si>
    <t>Las reposiciones son revisadas de tal forma que cumplan con los requisitos para que se puedan reponer, y deben estar de acuerdo con los tiempos fijados por la oficina de subgerencia operativa; es decir, de dos horas después de su expedición.</t>
  </si>
  <si>
    <t>Si la tasa de uso repuesta fuese mayor a las dos (2) permitidas, se remitirá la queja a la oficina de talento humano para que ejerza las funciones disciplinarias correspondientes.</t>
  </si>
  <si>
    <t>Registro formato de reposiciones</t>
  </si>
  <si>
    <t>Afán de lucro, exigencia o recibo de dádivas</t>
  </si>
  <si>
    <t>Permitir intencionalmente que los revoleadores ejerzan la labor de pregoneo dentro de las instalaciones de la terminal y a razón de ello recibir dádivas.</t>
  </si>
  <si>
    <t>MODERADO</t>
  </si>
  <si>
    <t>Realizar jornadas de inspección y control en los diferente módulos de la Terminal</t>
  </si>
  <si>
    <t>Evitar el pregoneo y hostigamiento a los usuarios en la escogencia a su criterio, de la empresa de transporte a escoger para su viaje</t>
  </si>
  <si>
    <t>Se supervisa en los diferentes módulos que no haya presencia de personal adelantando la actividad del pregoneo</t>
  </si>
  <si>
    <t>Realizar el comparendo como lo establece el código de Policía Nacional</t>
  </si>
  <si>
    <t>Comparendo, registro fotográfico</t>
  </si>
  <si>
    <t>Desconocimiento por parte de las empresas de Transporte de la actualización al Manual Operativo</t>
  </si>
  <si>
    <t>Implementar y socializar el nuevo Manual Operativo de la Terminal Metropolitana de Transportes de Barranquilla</t>
  </si>
  <si>
    <t>Evitar que personal ajeno a la Terminal adelante labores de ventas y/o asesor comercial sin el lleno de los requisitos y sin las garantías de servicio para los usuarios</t>
  </si>
  <si>
    <t>No solicitar de manera intencional el certificado de desinfección del vehículo para beneficio del conductor y/o propio</t>
  </si>
  <si>
    <t>Ausencia de mecanismos de verificación y comunicación con empresa de Transporte para presentación del Certificado de Desinfección</t>
  </si>
  <si>
    <t>1. Cierre Parcial de las instalaciones de la Terminal Metropolitana de Transportes de Barranquilla por parte de la Secretaria de Salud Distrital.
2. Generar un foco de infección de Covid 19 entre funcionarios administrativos y operativos dentro de las instalaciones de la Terminal.
3. Perdida de la Certificación de los protocolos de bioseguridad por parte de ICONTEC.
4. Apertura de proceso disciplinario por parte de la Superintendencia de Transporte.</t>
  </si>
  <si>
    <t>Zona Moderada</t>
  </si>
  <si>
    <t>Socializar los Protocolos de Bioseguridad de la Terminal y la directrices impartidas por el Gobierno Nacional</t>
  </si>
  <si>
    <t>Evitar la Propagación del Virus y mitigar las opciones de riesgo al interior de la Terminal</t>
  </si>
  <si>
    <t>Presentar notificación de incumplimiento ante la empresa de transporte para tomar los correctivos del caso y evitar consecuencias de cierre o suspensión del servicio</t>
  </si>
  <si>
    <t>Lista de chequeo por parte del profesional de Seguridad y Salud en el Trabajo</t>
  </si>
  <si>
    <t>Desconocimiento de la Normatividad Vigente para Protocolos de Bioseguridad</t>
  </si>
  <si>
    <t>No generar el cobro correspondiente por parqueo de vehículos posterior a la 1 H- 20 min para beneficio propio y del conductor</t>
  </si>
  <si>
    <t>Ausencia de mecanismos de verificación, control y seguimiento</t>
  </si>
  <si>
    <t>1. Perdida de autoridad.
2. Bajo Recaudo que perjudica el cumplimiento de la proyección de ingresos.
3. Detrimento Patrimonial</t>
  </si>
  <si>
    <t>Socializar el Manual Operativo y las directrices impartidas por parte de la Gerencia General y la Sub Gerencia Operativa</t>
  </si>
  <si>
    <t>Disminuir las discrepancia que pudieran presentarse entre conductores y personal administrativo por concepto de liquidación de parqueo</t>
  </si>
  <si>
    <t>Se lleva registro fotográfico de los vehículos que pernotan en el parqueadero operativo y se lleva registro a supervisor en turno para tener evidencia así como el cruce de información a través del sistema de Conduce</t>
  </si>
  <si>
    <t>Si no se tiene la información que demuestre al conductor que el vehículo ha permanecido el tiempo liquidado, se deberá omitir el cobro</t>
  </si>
  <si>
    <t>Fotografías y/o registro del modulo de conduce</t>
  </si>
  <si>
    <t>ATENCIÓN AL CIUDADANO</t>
  </si>
  <si>
    <t>Brindar atención con calidad, generando satisfacción a la ciudadanía, mediante la  implementación  de  políticas  de  servicio  y  atención, atendiendo  oportunamente sus necesidades de servicios, peticiones, quejas, reclamos  y  sugerencias a  través  de  los canales  de comunicación dispuestos por la entidad.</t>
  </si>
  <si>
    <t>Adulterar información sobre cumplimiento de los términos a las respuestas de las Peticiones, Quejas, Reclamos y Sugerencias a través de los informes presentados a la Alta Dirección, Control Interno, Organismos de Control y Ciudadanía</t>
  </si>
  <si>
    <t>Ausencia de mecanismos de gestión y medición de las respuestas a las PQRS.</t>
  </si>
  <si>
    <t>1. Incumplimiento de términos de atención.
2. Ineficiencia administrativa.
3. Denuncias
4. Quejas.
5. Pérdida de imagen.
6. Investigaciones disciplinarias.</t>
  </si>
  <si>
    <t>Implementar herramientas de monitoreo a los términos de respuestas a las peticiones</t>
  </si>
  <si>
    <t>Secretario General y Jefe Atención ala Ciudadano y Gestión Documental</t>
  </si>
  <si>
    <t>1 vez, en el primer Trimestre de 2021</t>
  </si>
  <si>
    <t>Implementar un sistema de información que monitoree y alerte de manera automática o semiautomática, los términos de respuesta y tratamiento a las PQRS</t>
  </si>
  <si>
    <t>A través de una base de datos para administración, gestión y monitoreo de las PQRS</t>
  </si>
  <si>
    <t>Cuando se detecte el incumplimiento de los términos para responder las PQR, se debe identificar la causa, requerir al funcionario involucrado para que proyecte la respuesta y determinar correctivos</t>
  </si>
  <si>
    <t>Falta de seguimiento institucional a los términos en las que fueron atendidas.</t>
  </si>
  <si>
    <t>Seguimiento y publicación de informes de términos de respuestas</t>
  </si>
  <si>
    <t>Monitorear de manera permanente y publicar de forma mensual, los informes de seguimiento a los términos de respuestas a las peticiones, de conformidad con lo establecido por el Consejo Asesor del Gobierno Nacional en materia de Control Interno</t>
  </si>
  <si>
    <t>A través del análisis o reportes de seguimiento a los términos de respuestas</t>
  </si>
  <si>
    <t>Publicación mensual de informes de seguimiento PQRS</t>
  </si>
  <si>
    <t>Desviar el curso de las denuncias contra los servidores públicos de la entidad que puedan constituir delitos, contravenciones, detrimentos e irregularidades en general</t>
  </si>
  <si>
    <t>Manipulación, custodia y filtración inadecuada de la información de las PQR</t>
  </si>
  <si>
    <t>1. Pérdida de confianza en las instituciones.
2. Deterioro de la autoridad e impunidad.
3. Frustración de los denunciantes
4. Afectación de la imagen</t>
  </si>
  <si>
    <t>Concentración de información en una sola persona.</t>
  </si>
  <si>
    <t>GESTIÓN DEL TALENTO HUMANO</t>
  </si>
  <si>
    <t>Proveer y administrar el talento humano de la entidad a través de la Planeación, organización y coordinación de actividades, para el ingreso, mantenimiento, salida, capacitación, evaluación y desempeño de estos, de acuerdo con los perfiles y lineamientos estratégicos y normativos establecidos.</t>
  </si>
  <si>
    <t>Expedir certificaciones laborales inconsistentes con la realidad para obtener provechos o favorecer a terceros</t>
  </si>
  <si>
    <t>Deficiencia y/o vulnerabilidad en las bases de datos donde reposa la información histórica de las historias laborales</t>
  </si>
  <si>
    <t>1. Demandas contra la entidad.
2. Detrimento patrimonial como consecuencia de reclamaciones laborales inexistentes
3. Investigaciones disciplinarias contra los actores del ilícito
4. Investigaciones penales por falsedad ideológica en documento público
5. Pérdida de información histórica real de la entidad.</t>
  </si>
  <si>
    <t>Creación de una base de datos de consulta donde se registre la trazabilidad de todas las historias laborales históricas de la entidad</t>
  </si>
  <si>
    <t>1 vez, en el tercer trimestre de 2021</t>
  </si>
  <si>
    <t>Establecer un mecanismo de consulta automático de la información histórica sobre las historias laborales de la entidad</t>
  </si>
  <si>
    <t>Cuando los datos de la certificación o de la base de datos no corresponda a la consignada en la hoja de vida, tendrá prevalencia la relacionada en la hoja de vida. En ese caso, el conocedor deberá dirigir la anotación al jefe de la oficina para que inicie la investigación correspondientes y ordenar los ajustes en la base de datos</t>
  </si>
  <si>
    <t>Base de datos en operación</t>
  </si>
  <si>
    <t>Ausencia de controles en la verificación de los certificados proyectados en relación con los soportes</t>
  </si>
  <si>
    <t>Verificar la certificación con los datos consignados en la hoja de vida o contrato  en físico que reposa en el archivo histórico de la entidad</t>
  </si>
  <si>
    <t>Establecer un procedimiento elemental de verificación para comparar si la información relacionada en la certificación laboral corresponde a la consignada en la hoja de vida o contrato</t>
  </si>
  <si>
    <t>Solicitando anexo al certificado laboral, la hoja de vida o contrato, y comparar nombres, cédula tiempo de servicio, asignación salarial y funciones desempeñadas u objeto contractual, entre otros.</t>
  </si>
  <si>
    <t>Si el certificado relaciona información diferente a la consignada en la hoja de vida o contratos, deberá rectificarse para poder expedirlo</t>
  </si>
  <si>
    <t>Certificados laborales expedidos</t>
  </si>
  <si>
    <t>Inexistencia de instancias de supervisión o seguimiento a la expedición de certificaciones laborales</t>
  </si>
  <si>
    <t>Acciones de seguimiento por parte de la oficina de control interno a la expedición de certificaciones laborales</t>
  </si>
  <si>
    <t>Según Programación Anual de Auditorías</t>
  </si>
  <si>
    <t>Incorporar dentro de las auditorías a talento humano, el seguimiento a los certificados laborales</t>
  </si>
  <si>
    <t>Comparando las certificaciones laborales expedidas, con la información consignada en sus respectivos soportes: base de datos, hojas de vida o contratos.</t>
  </si>
  <si>
    <t>Ante la detección de inconsistencias en los certificados laborales expedidos, comunicar a la oficina de talento humano para que inicie el proceso de anulación de la certificación laboral expedida y notificar al responsable de la apertura del proceso disciplinario para que inicie la investigación preliminar correspondiente</t>
  </si>
  <si>
    <t>Informes de auditorías a certificados de historias laborales</t>
  </si>
  <si>
    <t>Posesionar funcionarios sin el cumplimiento de los requisitos de Ley,  por presiones políticas o intereses personales.</t>
  </si>
  <si>
    <t>Ausencia de mecanismos de control y verificación de cumplimiento de requisitos legales</t>
  </si>
  <si>
    <t>1. Investigación disciplinaria por posesión indebida de funcionario público.
2. Pérdida de confianza e imagen de la entidad y del sector.
3. Falta de transparencia institucional y afectación de la credibilidad
4. Investigaciones disciplinarias por obstrucción al control social
5. Detrimento patrimonial
6. Baja calidad de bienes y servicios.</t>
  </si>
  <si>
    <t>Aplicación del formato de verificación de cumplimiento de requisitos de posesión</t>
  </si>
  <si>
    <t>Permanente (cada vez que se apertura un procesos de vinculación de un nuevo funcionario)</t>
  </si>
  <si>
    <t>Resguardar a la administración ante posibles errores u omisiones que pudieran generar una indebida vinculación de personal, causando detrimento a la entidad, demandas o sanciones</t>
  </si>
  <si>
    <t>Al iniciar el proceso de selección de los aspirantes, el responsable de talento humano verifica el cumplimiento de todos los requisitos de Ley de conformidad con el procedimiento para vinculación del personal</t>
  </si>
  <si>
    <t>Ante la detección de la falta de un requisito para posesión del funcionario, se regresará la hoja de vida y no será posible continuar con el proceso, salvo claro que se trate de un error u omisión menor que pueda ser corregida por el aspirante  y esté debidamente soportada</t>
  </si>
  <si>
    <t>Formato de verificación de requisitos de posesión diligenciado y firmado</t>
  </si>
  <si>
    <t>Inexistencia de instancias de supervisión o seguimiento a la posesión de funcionarios</t>
  </si>
  <si>
    <t>Acciones de seguimiento por parte de la oficina de control interno a la posesión de funcionarios</t>
  </si>
  <si>
    <t>Incorporar dentro de las auditorías a talento humano, el seguimiento a las acciones de posesión de funcionarios nuevos</t>
  </si>
  <si>
    <t>Verificando el cumplimiento de los requisitos de ley para posesión, de conformidad con el procedimiento vigente y los documentos aportados por el funcionario posesionado</t>
  </si>
  <si>
    <t>Ante la detección de inconsistencias en la posesión del funcionario, comunicar a la oficina de talento humano para que inicie el proceso de anulación de la posesión y notificar al responsable de la apertura del proceso disciplinario para que inicie la investigación preliminar correspondiente</t>
  </si>
  <si>
    <t>Informes de auditorías a posesión de funcionarios</t>
  </si>
  <si>
    <t>No exigencia de publicación de historia laboral en el Sistema de Información y Gestión del Empleo Público - SIGEP</t>
  </si>
  <si>
    <t>Publicación obligatoria de las historias laborales tanto para funcionarios de planta como para contratistas, en el Sistema de Información y Gestión del Empleo Público- SIGEP</t>
  </si>
  <si>
    <t>Jefe de Talento Humano y Secretario General.</t>
  </si>
  <si>
    <t>Permanente (cada vez que se posesione o contrate a un nuevo funcionario)</t>
  </si>
  <si>
    <t>Se gestionará y asignará las claves de acceso al SIGEP a los funcionarios o contratista, quienes no podrán iniciar el desarrollo de sus funciones hasta que su hoja de vida no se encuentre debidamente publicada en el SIGEP.</t>
  </si>
  <si>
    <t>Hojas de Vida publicadas en el SIGEP</t>
  </si>
  <si>
    <t>Alteración de la nómina con el fin de beneficiar a un compañero o así mismo.</t>
  </si>
  <si>
    <t>Debilidad en el control de verificación de la nómina previo al pago</t>
  </si>
  <si>
    <t>1. Detrimento patrimonial.
2. Investigaciones penales por hurto.
3. Degradación de la ética institucional
4. Afectación catastrófica de la imagen institucional</t>
  </si>
  <si>
    <t>Fortalecimiento de filtros al registro de nómina</t>
  </si>
  <si>
    <t>Garantizar la adecuada elaboración y pago de nómina, sin lugar a ambigüedades, dudas o errores, que supongan un riesgo de pérdida de recursos financieros, o pérdida de la imagen ante los proveedores por omisión en los descuentos de Ley y los pactados por los funcionarios.</t>
  </si>
  <si>
    <t>El control es ejercicio por el responsable de la elaboración de la nómina, el Subdirector Administrativo y Financiero y por último, el Gerente General</t>
  </si>
  <si>
    <t>Ante la identificación de una novedad no justificada en la nómina, se regresará al profesional universitario encargado, para su revisión y rectificación pertinente</t>
  </si>
  <si>
    <t>Nóminas validadas</t>
  </si>
  <si>
    <t xml:space="preserve">Amiguismo, clientelismo, tráfico de influencias, </t>
  </si>
  <si>
    <t>Manipular la selección de funcionarios para  incentivos y actividades de bienestar,  favorecer a unos en particular o sacar provecho.</t>
  </si>
  <si>
    <t>Deficientes controles internos en el proceso</t>
  </si>
  <si>
    <t>1. Investigaciones disciplinarias y penales.
2. Afectación del clima laboral.
3. Afectación de la productividad.
4. Pérdida de autoridad.
5. Incumplimiento del Plan Estratégico institucional.</t>
  </si>
  <si>
    <t>implementar una herramienta de control de selección de funcionarios para actividades de bienestar, incentivos y capacitaciones</t>
  </si>
  <si>
    <t>Trimestral</t>
  </si>
  <si>
    <t>Seleccionar a los funcionarios partícipes o beneficiarios de las actividades de Bienestar con objetividad, criterios de justicia, equidad y ecuanimidad</t>
  </si>
  <si>
    <t xml:space="preserve">Se identifican las actividades de bienestar con sus finalidades y los perfiles de los funcionarios, se diligencia la columna de Beneficiarios y, después de su ejecución se determina si se cumplió con la selección prevista.  </t>
  </si>
  <si>
    <t>En el evento de detectarse certificaciones con inconsistencias de fondo, se debe expedir una nueva certificación cuyo contenido corresponda a los soportes que existan en la entidad, y se promueven las acciones disciplinarias y penales que correspondan</t>
  </si>
  <si>
    <t>Ausencia de valores éticos, Tráfico de influencias</t>
  </si>
  <si>
    <t>Fomentar espacios que fortalezcan los valores corporativos.</t>
  </si>
  <si>
    <t>Comité de Bienestar Social</t>
  </si>
  <si>
    <t>1 vez, en el primer semestre de 2021</t>
  </si>
  <si>
    <t xml:space="preserve">Acto de formación o interacción grupal sobre ética y valores que promueva y difunda los valores corporativos de la entidad  </t>
  </si>
  <si>
    <t>Recibir dádivas o prebendas de los interesados en los procesos de capacitación y bienestar social, facilitando la preferencia de éstos en las actividades de bienestar</t>
  </si>
  <si>
    <t xml:space="preserve">Ambición </t>
  </si>
  <si>
    <t>1. Investigaciones disciplinarias y penales.
2. Afectación del clima laboral.
3. Afectación de la productividad.
4. Pérdida de autoridad.
5.Incumplimiento del Plan Estratégico institucional.</t>
  </si>
  <si>
    <t>Cuando se advierta la escogencia injustificada de beneficiarios o participantes en actividades de Talento humano, se corrige o revoca la selección si no se han realizado las actividades.</t>
  </si>
  <si>
    <t>Jefe de Talento Humano y Asesor de Control Interno</t>
  </si>
  <si>
    <t>1 vez, en el primer bimestre de 2021</t>
  </si>
  <si>
    <t>Verificar que exista una selección objetiva y justa de los beneficiarios y partícipes de las actividades de bienestar social.</t>
  </si>
  <si>
    <t>Se verifica que los conceptos liquidados en la nómina mensual y en sus novedades corresponda a los criterios legales y a la realidad en cada caso o por cada funcionario</t>
  </si>
  <si>
    <t>GESTIÓN ADMINISTRATIVA Y FINANCIERA</t>
  </si>
  <si>
    <t>Planear, ejecutar y hacer seguimiento a la ejecución presupuestal de los recursos apropiados a la entidad,  de acuerdo con la normatividad vigente a través de herramientas e instrumentos con el fin de dar a conocer de manera oportuna y veraz, el nivel de ejecución para la toma de decisiones y, registrar contablemente las operaciones y actuaciones de la entidad; efectuar las liquidaciones de obligaciones a cargo de la entidad, elaborar los estados financieros y hacer los informes y reportes que correspondan.</t>
  </si>
  <si>
    <t>Manipulación o adulteración del Sistema de información (bases de datos) para sacar provecho.</t>
  </si>
  <si>
    <t>1. Investigaciones disciplinarias y fiscales.
2. Pérdida de información.
3. Deterioro de la imagen institucional.
4. Pérdida de autoridad.</t>
  </si>
  <si>
    <t xml:space="preserve">implementar una herramienta de seguridad sobre las bases de datos </t>
  </si>
  <si>
    <t>Verificar la elaboración de copias de seguridad a los sistemas de información e información institucional priorizada</t>
  </si>
  <si>
    <t>Realizar backup semanales sobre la información recibida y almacenada en los equipos de cómputo de la entidad, depositarla en la nube o en un equipo que se encuentre fuera de las instalaciones de la entidad.</t>
  </si>
  <si>
    <t>En el evento de detectarse que no se hacen los back up en la oportunidad, cantidad o sobre los equipos que los requieren, se comunica al responsable de sistemas para que los haga en el menor tiempo posible y se le comunica a la Oficina de Control interno para el seguimiento que les corresponde.</t>
  </si>
  <si>
    <t>Back ups semanales</t>
  </si>
  <si>
    <t>Ausencia de valores éticos y amiguismo</t>
  </si>
  <si>
    <t>Deficiencias en las restricciones de las bases de datos</t>
  </si>
  <si>
    <t>Ofrecer incentivos a los funcionarios que se destaquen por hacer las copias de seguridad o back up sin afrontar denuncias, acciones judiciales o investigaciones por omisiones, acciones fraudulentas o inconsistencias en su trabajo.</t>
  </si>
  <si>
    <t>Dar de baja, irregularmente, a bienes de la entidad para obtener provecho o favorecer a terceros</t>
  </si>
  <si>
    <t>Tráfico de influencias</t>
  </si>
  <si>
    <t>1. Deterioro de la imagen institucional.
2. Investigaciones disciplinarias y fiscales.
3. Deterioro de la confianza ciudadana.
4. Pérdida de la autoridad.</t>
  </si>
  <si>
    <t xml:space="preserve">Conformar un Comité de bajas de bienes para gestionar el proceso de bienes dados de baja </t>
  </si>
  <si>
    <t>Verificar, el Comité de bajas, que los bienes dados de baja cumplan las características establecidas en la ley y/o se cumpla el procedimiento interno que se diseñe para ello.</t>
  </si>
  <si>
    <t>Se identifican por sus características y estado a los bienes  dados de baja, se verifica que respondan al estado de conservación o funcionamiento que se exige para ello, que se haya cumplido el procedimiento establecido, que participen los miembros del Comité de Bajas y que se declaren en obsolescencia.</t>
  </si>
  <si>
    <t>Cuando se detecte que el Comité de bajas no autorizó o no participó del proceso de Baja de Bienes, se debe suspender la actuación y comunicarlo al comité para que asuma sus competencias.</t>
  </si>
  <si>
    <t>Acto de conformación del comité de bajas y actas.</t>
  </si>
  <si>
    <t>Realizar pagos sin el lleno de los requisitos legales, con el fin de favorecer a terceros</t>
  </si>
  <si>
    <t>Deficiencias en los controles de revisión y aprobación de pagos</t>
  </si>
  <si>
    <t>1. Investigaciones disciplinarias.
2. Detrimento patrimonial
3. Pérdida de autoridad y de credibilidad en la entidad</t>
  </si>
  <si>
    <t>Verificación del lleno de los requisitos</t>
  </si>
  <si>
    <t>Evitar el pago de Obligaciones Presupuestales sin el lleno de los requisitos legales y contractuales</t>
  </si>
  <si>
    <t>Cuando se evidencie la ausencia de unos de los requisitos legales de soporte para procedencia de la orden de pago, no se continuará con el procedimiento para pago y se regresará para que se aporten los documentos pendientes.</t>
  </si>
  <si>
    <t>Lista de verificación de requisitos para pago diligenciada de conformidad</t>
  </si>
  <si>
    <t>Ausencia de controles de parametrización en el software financiero de la entidad</t>
  </si>
  <si>
    <t>Compartir</t>
  </si>
  <si>
    <t>Gestionar la actualización del software financiero parametrizando  los criterios obligatorios para realizar los pago respectivos</t>
  </si>
  <si>
    <t>Subgerencia Administrativa, Subgerencia Financiera, Jefe de Sistemas</t>
  </si>
  <si>
    <t>Anual</t>
  </si>
  <si>
    <t>Contar con un programa de gestión financiera actualizado, que estandarice los pasos y requisitos para procedencia de los pagos, restringiendo o limitando aquellos que no cumplan con las obligaciones legales.</t>
  </si>
  <si>
    <t>Gestionar anualmente, la parametrización y/o actualización del software, de acuerdo con los cambios creados por el proveedor, o de conformidad con las normas legales vigentes.</t>
  </si>
  <si>
    <t>Cuando el software no se encuentre debidamente actualizado y/o se observe un riesgo por falta de parametrización con las exigencias legales vigentes, y siempre que suponga un riesgo para la seguridad de la administración de los recursos públicos, se deberá tramitar con mensaje de urgencia la actualización del programa informático tomando de manera provisional de ser necesario, las acciones manuales que permitan la adecuada ejecución de las operaciones.</t>
  </si>
  <si>
    <t>Software actualizado en funciones sobre verificación de pagos</t>
  </si>
  <si>
    <t>Alterar, injustificadamente, las liquidaciones de descuentos obligatorios (Retención en la Fuente, Estampillas)</t>
  </si>
  <si>
    <t>Deficiencias en los controles de revisión de liquidaciones sobre descuentos obligatorios</t>
  </si>
  <si>
    <t xml:space="preserve">1. Investigaciones disciplinarias.
2. Sanciones fiscales y administrativas
3. Detrimento patrimonial por pagos moratorios y sancionatorios
4. Pérdida de autoridad y de credibilidad en la entidad
</t>
  </si>
  <si>
    <t>Procedimientos de verificación de los cálculos aplicables a cada pago</t>
  </si>
  <si>
    <t>Evitar omitir el recaudo total o parcial, en los descuentos obligatorios sobre retenciones de Ley.</t>
  </si>
  <si>
    <t>Realizando la liquidación de impuestos correspondiente para cada uno de los pagos</t>
  </si>
  <si>
    <t>Ante la detección de un error en la liquidación de retenciones, se requerirá al proveedor del servicio correspondiente o contratista para efectuar los pagos respectivos.</t>
  </si>
  <si>
    <t>Liquidación de descuentos obligatorios sobre pagos</t>
  </si>
  <si>
    <t>Gestionar la actualización del software financiero parametrizando los criterios necesarios para calcular los descuentos obligatorios en los pagos.</t>
  </si>
  <si>
    <t>Contar con un programa de gestión financiera actualizado, que estandarice los cálculos de las deducciones obligatorias de acuerdo a los porcentajes establecidos para la nueva vigencia</t>
  </si>
  <si>
    <t>Gestionar anualmente, la parametrización y/o actualización del software, de acuerdo con los cambios creados por el proveedor, o de conformidad con las normas legales vigentes en materia tributaria</t>
  </si>
  <si>
    <t>Cuando el software no se encuentre debidamente actualizado y/o se observe un riesgo por falta de parametrización con las exigencias legales vigentes en materia tributaria, y siempre que suponga un riesgo para la seguridad de la administración de los recursos públicos, se deberá tramitar con mensaje de urgencia la actualización del programa informático tomando de manera provisional de ser necesario, las acciones manuales que permitan la adecuada ejecución de las operaciones.</t>
  </si>
  <si>
    <t>Software actualizado en funciones sobre deducciones tributarias</t>
  </si>
  <si>
    <t>Desviar el pago de descuentos realizados para terceros, de manera intencional.</t>
  </si>
  <si>
    <t>Deficiencias en los controles en la ejecución presupuestal</t>
  </si>
  <si>
    <t>1. Peculado por destinación diferente de recursos públicos.
2. Malversación de los recursos públicos.
3. Demandas y/o sanciones
4. Pérdida de autoridad y credibilidad en la entidad.</t>
  </si>
  <si>
    <t>Monitoreo a las transferencias de impuestos</t>
  </si>
  <si>
    <t>Evitar que los recursos por concepto de descuentos tributarios sean direccionado de manera temporal o definitiva, para cubrir otros gastos de la entidad</t>
  </si>
  <si>
    <t>Se debe realizar seguimiento al destino de los recursos originados por descuentos de obligaciones tributarias e impedir su direccionamiento a cubrir gastos operaciones de la entidad</t>
  </si>
  <si>
    <t>Ante la identificación de posible utilización de recursos de obligaciones tributarias para gastos operacionales, se exigirá al funcionario para que devuelva los recursos  y se corre traslado a la oficina de control interno, y al responsable del control interno disciplinario para lo de sus competencias.</t>
  </si>
  <si>
    <t>Controles efectivos / No registro de pagos pendientes por concepto de retenciones</t>
  </si>
  <si>
    <t>Falta de integridad en la gestión financiera</t>
  </si>
  <si>
    <t>Aceptar dinero o cualquier otra forma de remuneración a cambio de agilizar, retardar u omitir el pago de las obligaciones de la entidad</t>
  </si>
  <si>
    <t>Falta de procedimientos y controles para administrar la priorización y el pago  de las obligaciones</t>
  </si>
  <si>
    <t xml:space="preserve">1. Sanciones disciplinarias.
2. Afectación de la imagen institucional.
3. Inequidad
</t>
  </si>
  <si>
    <t>Aplicación de los procedimientos para pago</t>
  </si>
  <si>
    <t>Subgerencia Financiera, Jefe de Tesorería y Jefe de Contabilidad</t>
  </si>
  <si>
    <t>Busca observar los procedimientos para pago establecidos, respetando la secuencia de actividades y turnos de pago respectivos</t>
  </si>
  <si>
    <t>Remitirse al procedimiento para pago a proveedores y contratistas</t>
  </si>
  <si>
    <t>Ante el incumplimiento del procedimiento, de modo que cause perjuicio a un proveedor o contratista, podrá elevar el conocimiento de la situación a la oficina de control interno</t>
  </si>
  <si>
    <t>Procedimiento, gestión de cuentas de cobro</t>
  </si>
  <si>
    <t>Favorecer a los contratistas  no aplicando los descuentos de Ley,  Retención, Ica etc.</t>
  </si>
  <si>
    <t>Aplicación y/o tablas de verificación de descuentos de Ley</t>
  </si>
  <si>
    <t>Evitar que se omitan descuentos de Ley por concepto de retenciones obligatorias</t>
  </si>
  <si>
    <t>Revisar, de acuerdo con el tipo de pago y el régimen aplicable, los descuentos de Ley a debitar</t>
  </si>
  <si>
    <t>Ante  la omisión en el descuento, el responsable, deberá realizar las acciones pertinentes para recuperar el dinero en los pagos pendiente o exigiendo al contratista que lo haga, so pena de las medidas disciplinarias y fiscales que pudieran generar el menoscabo al erario público</t>
  </si>
  <si>
    <t>Reporte de descuentos aplicados</t>
  </si>
  <si>
    <t>Amiguismo, clientelismo, favorecimiento a terceros</t>
  </si>
  <si>
    <t>GESTIÓN JURÍDICA</t>
  </si>
  <si>
    <t>Asistir, asesorar y defender a la Terminal metropolitana de transportes de Barranquilla de manera oportuna y efectiva en los procesos judiciales, administrativos, y/o mecanismos alternativos de solución de conflictos en los que este sea parte, brindar soporte jurídico al Gerente en los actos administrativos, decisiones, recursos, revocatorias directas, pronunciamientos y demás actuaciones de su competencia y, absolver consultas que formulen las dependencias internas</t>
  </si>
  <si>
    <t xml:space="preserve">Que el apoderado de la TTBAQ acuerde  con la contraparte favorecerla con los resultados del proceso </t>
  </si>
  <si>
    <t>Afán de lucro</t>
  </si>
  <si>
    <t>1. Investigaciones disciplinarias y penales.
2. Condenas judiciales.
3. Pérdida de confianza ciudadana.
4. Impunidad.</t>
  </si>
  <si>
    <t>Solicitar informes sobre la gestión y resultados de cada proceso judicial y solicitar a control interno que haga auditoría sobre la calidad de la defensa judicial.</t>
  </si>
  <si>
    <t>Trimestral para funcionarios de Planta y Mensual cuando los apoderados sean contratistas</t>
  </si>
  <si>
    <t>Comprobar que la gestión y los resultados de la defensa de cada proceso judicial proteja el interés de la entidad y del estado.</t>
  </si>
  <si>
    <t>Confrontar la gestión y resultados en cada proceso judicial con la calificación de éxito determinada en cada uno de ellos y con la realidad procesal.</t>
  </si>
  <si>
    <t>En caso de detectar actuaciones deficientes o inadecuadas, reportarlo al Gerente y a Control interno para que requieran al apoderado y/o evalúen la situación y apliquen los correctivos indicados</t>
  </si>
  <si>
    <t>Informes de actividades de defensa judicial de los apoderados / Oficio de solicitud a control interno</t>
  </si>
  <si>
    <t>Que los responsables de la defensa judicial dejen vencer los términos procesales para favorecer los intereses de la contraparte</t>
  </si>
  <si>
    <t>Negligencia</t>
  </si>
  <si>
    <t>1. Decisiones desfavorables a la entidad.
2. Pérdida de confianza ciudadana.
3. Investigaciones disciplinarias y penales.
4. Impunidad.</t>
  </si>
  <si>
    <t>Verificar que la información suministrada por los apoderados corresponda con la realidad procesal.</t>
  </si>
  <si>
    <t>Confrontar la información sobre términos procesales y sobre actuaciones que deben surtirse con visitas a los juzgados para comprobar su cumplimiento o, con examen de los expedientes en la entidad.</t>
  </si>
  <si>
    <t>En caso de detectar vencimiento de términos o a punto de vencerse, reportarlo al Gerente para que requiera al apoderado y/o tomen los correctivo oportunos y adecuados.</t>
  </si>
  <si>
    <t>Informes de reporte de términos procesales y actuaciones que deben surtirse en cada proceso</t>
  </si>
  <si>
    <t xml:space="preserve">Ausencia de estímulos internos que persuadan sobre el cumplimiento de términos y la adecuada y/o exitosa defensa judicial </t>
  </si>
  <si>
    <t>Establecer un reconocimiento no pecuniario en el Plan de Estímulos, para los funcionarios que ejerzan la defensa judicial sin dejar vencer los términos procesales</t>
  </si>
  <si>
    <t>Persuadir a los funcionarios para que cumplan oportuna y adecuadamente con sus deberes, que obren con lealtad, rectitud y con compromiso institucional</t>
  </si>
  <si>
    <t>Se hace un seguimiento a la gestión y resultados de la defensa judicial, identificando si se evitó dejar vencer términos, o si se presentaron contestaciones de demandas, de acciones, o sustentación de recursos o de incidentes, o si se participó o asistió a las audiencias públicas y si se obtuvieron decisiones  a favor de la entidad o con el mínimo efecto adverso; se determina la oportunidad y calidad de la defensa judicial por trimestre y se hace un reconocimiento a la labor mediante un oficio en el que el superior destaque los valores aplicados y gestiones realizadas, con copia a la hoja de vida y registro en la página web institucional.</t>
  </si>
  <si>
    <t>Cuando se detecte que los apoderados judiciales dejaron vencer términos procesales para favorecer a los accionantes o demandantes se deben remover de los procesos, rectificar o ajustar la defensa y,  promover las investigaciones disciplinarias y penales correspondientes</t>
  </si>
  <si>
    <t>Evitar</t>
  </si>
  <si>
    <t>Hacer seguimiento a los procesos judiciales sobre el cumplimiento de los términos procesales en cada actuación mediante una lista de chequeo que contenga los términos procesales y actuaciones que deben surtirse en cada proceso en particular y una columna para verificar si se cumplieron por parte de la entidad; y solicitar a control interno que haga auditoría sobre la calidad de la defensa judicial.</t>
  </si>
  <si>
    <t>Verificación de la oportunidad de las actuaciones procesales surtidas por los apoderados mediante una lista de chequeo que contenga los términos procesales y actuaciones que deben surtirse y una columna para determinar si se cumplieron  / Oficio de solicitud de actuación a control interno</t>
  </si>
  <si>
    <t>En caso de detectar desviaciones o incumplimiento de términos, requerir al apoderado y/o comunicar al Gerente para que tomen las medidas correctivas.</t>
  </si>
  <si>
    <t>Informes trimestrales de actividades de defensa judicial.                                                                   Oficio de solicitud a control interno</t>
  </si>
  <si>
    <t>Proyectar consultas, actos administrativos con manifiesta violación a las normas vigentes o con desviación de poder para obtener provecho propio.</t>
  </si>
  <si>
    <t>Deficientes valores y principios éticos</t>
  </si>
  <si>
    <t>1. Deterioro de la autoridad.
2. Demandas y denuncias.
3. Detrimento patrimonial.
4. Pérdida de la confianza ciudadana.</t>
  </si>
  <si>
    <t>Clientelismo</t>
  </si>
  <si>
    <t>Difundir el código de integridad de la entidad  mediante un acto grupal en el que se socialice su contenido y se suscriba un compromiso de cumplimiento y de respeto.</t>
  </si>
  <si>
    <t>Acto de socialización grupal sobre el código de integridad y el respeto por lo público que finalice con la suscripción de un Compromiso ético de cada funcionario o trabajador.</t>
  </si>
  <si>
    <t>Si con posterioridad a la realización del taller y suscripción del compromiso ético se advierta la emisión o proyección de consultas o actos administrativos con violación de  normas o de los intereses de la entidad se debe realizar un acto de fortalecimiento de la Ética y, rectificar el concepto mediante otro nuevo, o revocar el acto administrativo si procede o demandar su legalidad y, promover las investigaciones que correspondan</t>
  </si>
  <si>
    <t>Acta de socialización y de compromiso ético firmado por cada funcionario  /  Oficio de solicitud a control interno</t>
  </si>
  <si>
    <t>Establecer una revisión interna del contenido las consultas y actos administrativos antes de publicarlos, comunicarlos o notificarlos, comprobando su correspondencia con las normas vigentes y aplicables, con el Plan institucional y con los intereses de la entidad.</t>
  </si>
  <si>
    <t>Cuando se produzcan actos administrativos o conceptos</t>
  </si>
  <si>
    <t>Verificar que el contenido de las  consultas  y actos administrativos emitidos sea coherente con el ordenamiento jurídico vigente y aplicable, con el Plan Estratégico institucional y con los intereses de la entidad</t>
  </si>
  <si>
    <t>Confrontar la vigencia de las normas que fundamentan cada acto administrativo o concepto, así como verificar que su contenido responda y respete los intereses de la entidad, el interés público y el Plan estratégico institucional.</t>
  </si>
  <si>
    <t>En el evento de detectar deficiencias o irregularidades, debe requerir a quien proyecta el acto para que lo explique y sustente y para solicitarle los correctivos.</t>
  </si>
  <si>
    <t>Firma o señal de haber revisado el contenido en cada consulta o acto administrativo emitido</t>
  </si>
  <si>
    <t xml:space="preserve">Proyectar conceptos jurídicos para favorecer injustamente los intereses de particulares </t>
  </si>
  <si>
    <t>Deficientes valores y principios éticos, Afán de lucro</t>
  </si>
  <si>
    <t xml:space="preserve">Ausencia de estímulos internos que persuadan sobre la calidad y oportunidad de los conceptos jurídicos </t>
  </si>
  <si>
    <t xml:space="preserve">Establecer un reconocimiento no pecuniario en el Plan de Estímulos, para los funcionarios que proyectan conceptos jurídicos sin objeciones de fondo sobre su contenido u oportunidad  </t>
  </si>
  <si>
    <t>En la elaboración del Plan de Estímulos</t>
  </si>
  <si>
    <t>Se hace un seguimiento a la gestión y resultados de los Conceptos jurídicos identificando si se emitieron oportunamente, si los argumentos y fundamentos son adecuados, bien sustentados y de calidad; se determina Trimestralmente la oportunidad y calidad de los Conceptos y se hace un reconocimiento a la labor mediante un oficio en el que el superior destaque los valores aplicados y gestiones realizadas, con copia a la hoja de vida y registro en la página web institucional.</t>
  </si>
  <si>
    <t>Cuando se detecten conceptos jurídicos amañados, a pesar de los estímulos ofrecidos u otorgados, se deben corregir o mejorar la decisión, y  promover las investigaciones disciplinarias y penales a que haya lugar.</t>
  </si>
  <si>
    <t xml:space="preserve">Manipular los sistemas de información del área jurídica con el objeto de extraer o adulterar indebidamente información institucional, comercializarla o cederla con fines políticos.
Manipular los sistemas de información del área jurídica con el objeto de extraer o adulterar indebidamente información institucional, comercializarla o cederla con fines políticos.
</t>
  </si>
  <si>
    <t xml:space="preserve">Asignar usuarios y claves para el acceso a bases de datos con información clasificada, reservada y con la que tenga incidencia en los intereses de la entidad </t>
  </si>
  <si>
    <t>Restringir el acceso a bases de datos y a  información sensible, clasificada, reservada y privada para proteger su integridad, confiabilidad y conservación.</t>
  </si>
  <si>
    <t>Mediante la asignación de usuarios y claves a los funcionarios que por sus cargos y funciones deben tener acceso a bases de datos e información privada, sensible, clasificada o reservada.</t>
  </si>
  <si>
    <t>Actas o registros de asignación de usuarios y claves</t>
  </si>
  <si>
    <t>ADQUISICIÓN DE BIENES Y SERVICIOS</t>
  </si>
  <si>
    <t>Realizar el trámite para la adquisición de los bienes y servicios requeridos para el desarrollo y cumplimiento de la misión y operación de la entidad, a través de la celebración de contratos y/o convenios, acorde el procedimiento previsto en la normatividad vigente</t>
  </si>
  <si>
    <t>Celebrar contratos sin el lleno de requisitos legales.</t>
  </si>
  <si>
    <t>Amiguismo</t>
  </si>
  <si>
    <t>1. Investigaciones disciplinarias y penales.
2. Pérdida de confianza ciudadana.
3. Incumplimiento de los objetos de los contratos.</t>
  </si>
  <si>
    <t>Revisar el cumplimiento de los requisitos esenciales en los procesos contractuales, antes de la selección del contratista, mediante una lista de chequeo.</t>
  </si>
  <si>
    <t>Cuando se deba hacer selección de proponentes</t>
  </si>
  <si>
    <t>Comprobar que el proceso de selección, las propuestas y los proponentes cumplan con las exigencias legales esenciales</t>
  </si>
  <si>
    <t>Comprobar que la modalidad de selección sea la adecuada, que los estudios previos, del sector, diseños y demás documentos de Planeación se hayan realizado oportuna y adecuadamente y que los Proponentes cumplan con los requisitos habilitantes., mediante una lista de chequeo por cada modalidad de selección.</t>
  </si>
  <si>
    <t>En caso de detectar contratos sin el lleno de requisitos esenciales con la aplicación de la lista de chequeo, se debe exigir al proponente el cumplimiento del requisito o corregir los estudios previo o el pliego de condiciones.</t>
  </si>
  <si>
    <t xml:space="preserve">Violación al régimen de inhabilidades e incompatibilidades para favorecer terceros </t>
  </si>
  <si>
    <t>1. Investigaciones disciplinarias y penales
2. Pérdida de confianza ciudadana.
3. Afectación de la imagen institucional y de los organismos de control.</t>
  </si>
  <si>
    <t xml:space="preserve">Instruir sobre los procedimientos internos en materia de selección de proponentes y sobre responsabilidades derivadas de los procesos de contratación </t>
  </si>
  <si>
    <t>Fortalecer la aptitud de los funcionarios que participan en la revisión del cumplimiento de la Capacidad y requisitos habilitantes de los Proponentes</t>
  </si>
  <si>
    <t>Acto de socialización o de instrucción a los funcionarios responsables de proyectar estudios previos y de participar en la de los Pliegos de condiciones, sobre los requisitos mínimos, respeto por los principios de la contratación y consecuencias de conductas irregulares.</t>
  </si>
  <si>
    <t>En caso de detectar proponentes inhabilitados o con incompatibilidades para contratar deben excluirse del proceso de selección.</t>
  </si>
  <si>
    <t>Verificar que respecto de cada contratista se haya constatado la inexistencia de antecedentes disciplinarios, fiscales y policitas y que aquel manifieste, bajo la gravedad del juramento, no estar impedido para suscribir ni ejecutar el contrato.</t>
  </si>
  <si>
    <t>Comprobar, mediante el cotejo de los números de cédulas de ciudadanía y NIT, en las bases de datos de la PGN, de la CGR y de la Policía Nacional que los contratistas seleccionados no estén reportados o incluidos en ellas con antecedentes vigentes que les impidan participar y suscribir contratos con la entidad.</t>
  </si>
  <si>
    <t>Falta de planeación y elaboración de estudios previos y de sector económico, direccionado a un tercero.</t>
  </si>
  <si>
    <t>Persuadir a los funcionarios que participan en la proyección de los estudios previos y en los Pliegos de condiciones sobre el deber de respetar lo público, de actuar con objetividad y transparencia.</t>
  </si>
  <si>
    <t>Si con posterioridad a la realización del taller y suscripción del compromiso ético se advierte el direccionamiento del proceso contractual por arreglos fraudulentos entre proponentes y funcionarios de la entidad, se debe realizar un acto de fortalecimiento de la Ética y, hacer las adendas o revocar el acto de convocatoria, si procede o demandar su legalidad y, promover las investigaciones que correspondan</t>
  </si>
  <si>
    <t>Verificar que los pliegos de condiciones y estudios previos sean objetivos, establezcan exigencias razonables y que cumplan los requerimientos legales e internos.</t>
  </si>
  <si>
    <t>Cuando se proyecten estudios previos y Pliegos de condiciones</t>
  </si>
  <si>
    <t>Verificar que los Pliegos de Condiciones estén completos y sean objetivos, transparentes y contengan exigencias razonables.</t>
  </si>
  <si>
    <t>Confrontar el contenido de los Pliegos de condiciones con las exigencias legales en materia de Contratación pública, y con el manual interno de contratación, verificar que las exigencias sean razonables y que no sean direccionadas.</t>
  </si>
  <si>
    <t>En el evento de detectar deficiencias o irregularidades en los pliegos de condiciones, se debe realizar un acto de fortalecimiento de la Ética y, hacer las adendas o revocar el acto de convocatoria, si procede o demandar su legalidad y, promover las investigaciones que correspondan</t>
  </si>
  <si>
    <t>Firma o señal de haber revisado el contenido de los Pliegos de condiciones}</t>
  </si>
  <si>
    <t>Elaboración de pliegos de condiciones ajustados para favorecer a terceros</t>
  </si>
  <si>
    <t>1. Deterioro de la autoridad.
2. Demandas y denuncias.
3. Detrimento patrimonial.
4. Pérdida de la confianza ciudadana.
5. Incumplimiento de contratos.</t>
  </si>
  <si>
    <t>Ausencia de estímulos internos que persuadan sobre la rectitud, transparencia y calidad de los procesos de selección de los contratistas en la entidad.</t>
  </si>
  <si>
    <t>Establecer un reconocimiento no pecuniario en el Plan de Estímulos, para los funcionarios que proyectan los Estudios previos y los Pliegos de condiciones contractuales y que no hayan sido objeto de denuncias ni de quejas fundadas sobre su contenido, calidad, publicidad y objetividad</t>
  </si>
  <si>
    <t>Jefe de Talento Humano y Secretario General</t>
  </si>
  <si>
    <t>Promover el cumplimiento adecuado del deber de los funcionarios responsables de los procesos de contratación, mediante estímulos no pecuniarios que resalten su compromiso, rectitud y seriedad.</t>
  </si>
  <si>
    <t xml:space="preserve">Deficiencias deliberadas en supervisión e interventoría de contratos </t>
  </si>
  <si>
    <t>Indebida asignación del supervisor del contrato</t>
  </si>
  <si>
    <t>1. Baja calidad de bienes y/o servicios.
2. Detrimento patrimonial.
3. Incumplimiento del objeto contractual
4. Exposición institucional de acuerdo con el objeto contratado
5. Afectación de la imagen.</t>
  </si>
  <si>
    <t>Elección de supervisor de acuerdo con idoneidad y competencias laborales</t>
  </si>
  <si>
    <t>Garantizar la idoneidad y competencias laborales del supervisor asignado al contrato respectivo</t>
  </si>
  <si>
    <t>Asignar al supervisor previo análisis de sus competencias o perfil, de acuerdo con la actividad a supervisar</t>
  </si>
  <si>
    <t>Asignación del supervisor</t>
  </si>
  <si>
    <t>Deficientes controles para cumplimiento del objeto contractual</t>
  </si>
  <si>
    <t>Establecer formatos estandarizados de supervisión con lista de requisitos aplicables según objeto contractual</t>
  </si>
  <si>
    <t>Disponer de un formato estándar que describa todos los requisitos legales que deben observarse en la supervisión de los contratos de acuerdo con su objeto</t>
  </si>
  <si>
    <t>Diligenciar los criterios de verificación o requisitos, de acuerdo con las actividades desarrolladas debidamente en el contrato</t>
  </si>
  <si>
    <t>Ante la identificación de una actividad no conforme, se dejará expresada en el informe de supervisión y no procederá pago hasta que no sea corregida.</t>
  </si>
  <si>
    <t>Formato de supervisión</t>
  </si>
  <si>
    <t>Amiguismo, clientelismo, tráfico de influencias, favorecimiento a terceros</t>
  </si>
  <si>
    <t>GESTIÓN DOCUMENTAL</t>
  </si>
  <si>
    <t>Gestionar el recibo y entrega de correspondencia y la administración, custodia y consulta de los documentos bajo criterios de calidad y oportunidad, para la constitución y preservación de la memoria institucional.</t>
  </si>
  <si>
    <t>Pérdida, ocultamiento y modificación indebida de documentos para favorecer a terceros (adulteración de registros, falsificación de firmas, fuga de información sensible)</t>
  </si>
  <si>
    <t>1. Investigaciones disciplinarias y fiscales.
2. Pérdida de información.
3. Deterioro de la imagen institucional.
4. Pérdida de autoridad.
5. Impunidad.
6. Condenas en contra de la entidad.</t>
  </si>
  <si>
    <t>Diligenciar el libro de control de préstamos cada vez que se solicite algún documento.</t>
  </si>
  <si>
    <t>Jefe de Atención al Ciudadano y Gestión Documental</t>
  </si>
  <si>
    <t>Llevar un control de los documentos que ingresan y salen de archivo</t>
  </si>
  <si>
    <t>Cada vez que ingrese o salga un documento de Archivo se debe hacer un registro del acto indicando la fecha, quienes intervienen, tipo de documento, formato, idioma, serie, subserie, cantidad de folios y estado de conservación</t>
  </si>
  <si>
    <t>Ausencia de valores éticos</t>
  </si>
  <si>
    <t>En el evento de detectarse, con posterioridad a las actividades de fortalecimiento de valores, que se hizo entrega o tráfico con información clasificada o reservada,  se deben promover acciones de fortalecimiento a la Ética pública y las acciones que correspondan.</t>
  </si>
  <si>
    <t>Descuido</t>
  </si>
  <si>
    <t>Elaborar y actualizar la base de datos de los archivos existentes de la Entidad.</t>
  </si>
  <si>
    <t>Controlar los activos documentales de la entidad</t>
  </si>
  <si>
    <t>Identificar los activos documentales de la TTBAQ en forma técnica, llenando fichas de cada uno de ellos, ubicación, serie, subserie, folios y dependencia generadora</t>
  </si>
  <si>
    <t>Filtración de información clasificada y reservada que reposa en los archivos de la entidad, para favorecer a investigados, infractores, sujetos vigilados, peticionarios, demandantes o accionantes.</t>
  </si>
  <si>
    <t>GESTIÓN DE LA INFRAESTRUCTURA</t>
  </si>
  <si>
    <t>Establecer y mantener los parámetros generales que optimicen el mantenimiento preventivo y correctivo de los equipos e infraestructura  que afectan la calidad del servicio</t>
  </si>
  <si>
    <t>Posibilidad de permitir y omitir alteraciones en  la planilla de seguridad social para obtener un beneficio particular, en desarrollo de las funciones de supervisor</t>
  </si>
  <si>
    <t>Abuso de poder, favorecimiento a terceros</t>
  </si>
  <si>
    <t>1. Investigación disciplinaria.
2. Demanda contra la entidad.</t>
  </si>
  <si>
    <t>Desconocimiento sobre cómo monitorear la legalidad de los aportes</t>
  </si>
  <si>
    <t>Realizar capacitaciones en supervisión de contratos</t>
  </si>
  <si>
    <t>Que los empleados sean capacitados en supervisión de contratos de la administración pública a fin de que todos los contratos realizados cumplan con  los requisitos establecidos</t>
  </si>
  <si>
    <t>Si se advierte que los empleados no conocen el rol de supervisor o no han sido  capacitados o instruidos sobre supervisión de contrato, no se le debe asignar la supervisión</t>
  </si>
  <si>
    <t>Certificados, planillas de asistencias, registros fotográficos</t>
  </si>
  <si>
    <t>Entregar un recibido a satisfacción sin cumplir con el objeto del contrato para beneficio propio en desarrollo de los contratos de mantenimiento correctivo y preventivo de infraestructura</t>
  </si>
  <si>
    <t>Flexibilidad en los instrumentos de revisión del cumplimiento del objeto contractual</t>
  </si>
  <si>
    <t>1. Desmejoramiento de la función publica.
2. Incumplimiento de los objetivos esenciales del Estado.
3. Pérdida de imagen.</t>
  </si>
  <si>
    <t>Omitir la Supervisión de la labor contratada por la entidad relacionada con el mantenimiento preventivo o correctivo de la infraestructura</t>
  </si>
  <si>
    <t>1. Incumplimiento de las metas planes y estrategias.
2. Insatisfacción de los usuarios finales.</t>
  </si>
  <si>
    <t>Permitir el uso de materiales de baja calidad para las obras de mantenimiento para beneficio propio</t>
  </si>
  <si>
    <t>Vulnerabilidad de los instrumentos de revisión de la calidad de los insumos y/o servicios relacionados con la contratación de obras</t>
  </si>
  <si>
    <t>1. Baja calidad de bienes y servicios.
2. Pérdida de imagen publica</t>
  </si>
  <si>
    <t>Ceder, vender o compartir los datos personales recolectados a terceros, sin autorización del ciudadano, con el propósito de sacar provecho.</t>
  </si>
  <si>
    <t>Deficientes mecanismos de seguridad de la información</t>
  </si>
  <si>
    <t>1. Investigaciones disciplinarias.
2. Pérdida de información
3. Deterioro de la imagen institucional.
4. Ineficiencia administrativa.
5. Demandas y condenas.
6. Pérdida de la confianza ciudadana.</t>
  </si>
  <si>
    <t xml:space="preserve">implementar mecanismos de protección y seguridad sobre las bases de datos de la entidad  </t>
  </si>
  <si>
    <t>Verificar el cumplimiento de los mecanismos de protección y seguridad de las bases de datos</t>
  </si>
  <si>
    <t>Identificar los funcionarios que pueden tener acceso a las bases de datos de la entidad, crearles perfiles de usuarios y contraseñas, advertirles sobre la importancia de no revelarlas y de hacer uso responsable de la información institucional</t>
  </si>
  <si>
    <t>En el evento de detectarse que se entregó o traficó indebidamente información personal, privada o confidencial de las bases de datos de la entidad, se identifica la anomalía, la base de datos afectada, se comunica al responsable de sistemas y al Gerente para que tomen las medidas que correspondan.</t>
  </si>
  <si>
    <t>Evaluación de vulnerabilidades y registro de usuarios y de contraseñas</t>
  </si>
  <si>
    <t>En el evento de detectarse, con posterioridad a las actividades de fortalecimiento de valores, que se entregó o traficó con información de las bases de datos institucionales, se deben promover acciones de fortalecimiento a la Ética pública y las acciones disciplinarias y penales correspondientes.</t>
  </si>
  <si>
    <t>Obsolescencia de la infraestructura tecnológica</t>
  </si>
  <si>
    <t>Mejorar la infraestructura tecnológica</t>
  </si>
  <si>
    <t>Gerente, Subgerente Administrativo, subgerente Financiero y Jefe de Sistemas</t>
  </si>
  <si>
    <t>Mejorar la capacidad y operatividad de la infraestructura tecnológica de la entidad</t>
  </si>
  <si>
    <t>Identificar las vulnerabilidades tecnológicas de la entidad, formular un plan de reposición y mejora de infraestructura y hacerle seguimiento</t>
  </si>
  <si>
    <t>Adulteración o eliminación de información de las bases de datos de la entidad, de manera intencional, para beneficio propio o de un tercero.</t>
  </si>
  <si>
    <t>1. Investigaciones disciplinarias.
2. Pérdida de información.
3. Deterioro de la imagen institucional.
4. Ineficiencia administrativa.
5. Demandas y condenas.
6. Pérdida de la confianza ciudadana.</t>
  </si>
  <si>
    <t>En el evento de detectarse que se entregó o traficó indebidamente con información personal, privada o confidencial de las bases de datos de la entidad, se identifica la anomalía, la base de datos afectada, se comunica al responsable de sistemas y al Gerente para que tomen las medidas que correspondan.</t>
  </si>
  <si>
    <t>EVALUACIÓN A LA GESTIÓN</t>
  </si>
  <si>
    <t>Realizar el seguimiento y control al sistema de control interno de la organización y al modelo integrado de planeación y gestión, evaluar la existencia, eficacia, suficiencia, oportunidad y aplicación de los controles en la entidad, evaluar el cumplimiento de los planes, programas y estrategias de la entidad, apoyar a la entidad en la administración y evaluación del riesgo, en la identificación y corrección de desviaciones en la gestión y resultados, y servir de soporte para la relación con los entes externos.</t>
  </si>
  <si>
    <t>Ocultar en los informes de control interno irregularidades o deficiencias y/o conceptuar favorablemente, contrario a las evidencias con el fin de conseguir algún beneficio particular para si o para terceros</t>
  </si>
  <si>
    <t>Ausencia de valores</t>
  </si>
  <si>
    <t>1. Investigaciones disciplinarias.
2. Incumplimiento de los objetivos esenciales del estado.
3. Impunidad.
4. Desconfianza ciudadana.</t>
  </si>
  <si>
    <t>Falta de publicidad en los informes</t>
  </si>
  <si>
    <t xml:space="preserve">Publicar los informes de visitas internas en el sitio web institucional </t>
  </si>
  <si>
    <t>Cada vez que se produzca un informe definitivo de visita interna, dentro de los 15 días siguientes.</t>
  </si>
  <si>
    <t>Difundir los resultados de las visitas internas para promover el control social</t>
  </si>
  <si>
    <t>Se remite al responsable de sistemas, por medio electrónico en formato PDF, dentro del mes siguiente a su comunicación, los informes definitivos de vistas de auditoría para que los publique en el sitio web institucional en el enlace de Transparencia y acceso a información pública /Control interno. En este caso se tienen en cuenta las restricciones legales sobre información reservada y clasificada.</t>
  </si>
  <si>
    <t>Cuando no se publiquen los informes en el enlace respectivo de transparencia y acceso a la información pública, se solicita a la OCI que haga entrega de los mismos a Sistemas, dentro de los 3 días siguientes y a éste, que publique la información en forma inmediata.</t>
  </si>
  <si>
    <t>registro de publicación en el sitio web</t>
  </si>
  <si>
    <t xml:space="preserve">Deficientes controles internos </t>
  </si>
  <si>
    <t>Confrontar los resultados de los informes de la OCI con los de la Contraloría Departamental del Atlántico para determinar coincidencias y desviaciones significativas</t>
  </si>
  <si>
    <t>Cada vez que se produzca un informe definitivo de visita interna</t>
  </si>
  <si>
    <t>Verificar que los resultados de los ejercicios auditores internos coincidan con los externos y promover las mejoras en los procesos</t>
  </si>
  <si>
    <t>Se comparan los resultados de los informes de la AGR con los de las de la OCI por procesos o temas, verificando los resultados generales o conceptos y determinando coincidencias y desviaciones que sean relevantes</t>
  </si>
  <si>
    <t>Cuando se detecten desviaciones o diferencias sustanciales entre los informes de la contraloría departamental con los de la OCI, se solicita una mesa de trabajo entre el Comité coordinador de control interno con el Jefe de la OCI para establecer las causas e implementar mejoras.</t>
  </si>
  <si>
    <t>Excluir de las visitas internas procesos o temas por petición de superiores, lideres de procesos o agentes externos, para ocultar irregularidades o deficiencias</t>
  </si>
  <si>
    <t>Ausencia de mecanismo de control</t>
  </si>
  <si>
    <t>1. Impunidad.
2. Desconfianza ciudadana.
3. Deterioro del clima laboral.
4. Investigaciones disciplinarias.</t>
  </si>
  <si>
    <t>Incluir en el plan de visitas anuales los procesos que presentan mayores deficiencias en informes anteriores de la oficina de la CDA los que presentan mayores rezagos en el cumplimiento del plan de acción y Plan estratégico institucional, denuncias o por petición del Gerente</t>
  </si>
  <si>
    <t>Al momento de elabora el plan de visitas internas</t>
  </si>
  <si>
    <t>Durante el mes de enero de cada anualidad se identifican los procesos con mayores riesgos; se determina el recurso humano y el tiempo disponible y se estructura el Plan de Visitas dando preferencia a los que resultaron con mayores riesgos.</t>
  </si>
  <si>
    <t>Priorizar las auditorías a realizar de acuerdo con los resultados obtenidos en los riesgos de procesos y en el informe de la CDA</t>
  </si>
  <si>
    <t>En el mes de enero se identifican los procesos con mayores riesgos de gestión; se determina el recurso humano y el tiempo disponible y se estructura el Plan de Visitas dando preferencia a los que resultaron con mayores riesgos.</t>
  </si>
  <si>
    <t>Manipular los informes reglamentarios (austeridad en el gasto, defensa judicial y/o PQRS) para ocultar deficiencias</t>
  </si>
  <si>
    <t>1. Impunidad.
2. Deterioro de la autoridad.
3. Desconfianza ciudadana.
4. Deterioro del clima laboral.</t>
  </si>
  <si>
    <t xml:space="preserve">Aplicar el procedimiento interno de informes reglamentarios </t>
  </si>
  <si>
    <t>Durante la realización de las visitas internas</t>
  </si>
  <si>
    <t>Aplicar criterios técnicos y objetivos en la elaboración del Plan de visitas anuales de la OCI.</t>
  </si>
  <si>
    <t>Si se detecta que el contenido de los informes reglamentarios no corresponde a la realidad, se requiere al jefe de la OCI para que explique o sustente y haga las aclaraciones o ajustes a que haga lugar.</t>
  </si>
  <si>
    <t>Actas, oficios, mensajes electrónicos</t>
  </si>
  <si>
    <t xml:space="preserve">Hacer seguimiento a la entrega y publicación de informes reglamentarios </t>
  </si>
  <si>
    <t>Cuando deban publicarse los informes reglamentarios</t>
  </si>
  <si>
    <t>Cumplir oportunamente con el registro y publicación de los informes reglamentarios de la OCI, conocer la gestión y resultados de la entidad y aplicar mejoras</t>
  </si>
  <si>
    <t>Se identifican los informes reglamentarios que debe presentar la OCI, así como las fechas en que debe hacerlo, y se le hace seguimiento a su cumplimiento.</t>
  </si>
  <si>
    <t>Cuando se detecte que no se publicado o entregado un informe reglamentario en forma oportuna, se requiere por escrito o medio magnético al jefe de la OCI para que lo haga a la mayor brevedad posible y comunique de su cumplimiento.</t>
  </si>
  <si>
    <t>Registro de publicación en el portal o sitio web</t>
  </si>
  <si>
    <t>Soborno</t>
  </si>
  <si>
    <t>TERMINAL METROPOLITANA DE TRANSPORTES DE BARRANQUILLA S.A.</t>
  </si>
  <si>
    <t>Proceso</t>
  </si>
  <si>
    <t>Riesgo de Corrupción</t>
  </si>
  <si>
    <t>Verificar condiciones</t>
  </si>
  <si>
    <t>Acción u Omisión</t>
  </si>
  <si>
    <t>Uso del Poder</t>
  </si>
  <si>
    <t>Desviar la Gestión de lo Público</t>
  </si>
  <si>
    <t>Beneficio  Privado</t>
  </si>
  <si>
    <t>Planeación Estratégica</t>
  </si>
  <si>
    <t>Si</t>
  </si>
  <si>
    <t>Manipulación o adulteración de la información de gestión institucional con fines de entregar a la junta directiva,  ciudadanía u organismos de control, resultados o cifras que no corresponden a la realidad.</t>
  </si>
  <si>
    <t>Calidad y  Mejoramiento Continuo</t>
  </si>
  <si>
    <t>Control Operativo de Vehículos</t>
  </si>
  <si>
    <t>Atención al Ciudadano</t>
  </si>
  <si>
    <t>Gestión Administrativa y Financiera</t>
  </si>
  <si>
    <t>Gestión Jurídica</t>
  </si>
  <si>
    <t>Que el apoderado de la TTBAQ acuerde  con la contraparte favorecerla con los resultados del proceso</t>
  </si>
  <si>
    <t>Proyectar conceptos jurídicos para favorecer injustamente los intereses de particulares</t>
  </si>
  <si>
    <t>Adquisiciones, Bienes y Servicios</t>
  </si>
  <si>
    <t>Gestión Documental</t>
  </si>
  <si>
    <t>Gestión de la Infraestructura</t>
  </si>
  <si>
    <t>Evaluación a la Gestión</t>
  </si>
  <si>
    <t>IDENTIFICACIÓN DE CAUSAS Y CONSECUENCIAS</t>
  </si>
  <si>
    <t>Riesgo</t>
  </si>
  <si>
    <t>Deficiencias en la implementación del Modelo de Operación por Procesos</t>
  </si>
  <si>
    <t>1. Pérdida de la imagen pública.
2. Afectación del clima laboral.</t>
  </si>
  <si>
    <r>
      <t xml:space="preserve">1. Afectación de la imagen pública.
2. Afectación del clima laboral.
</t>
    </r>
    <r>
      <rPr>
        <sz val="11"/>
        <color theme="1"/>
        <rFont val="Arial"/>
        <family val="2"/>
      </rPr>
      <t xml:space="preserve">3. Exposición a investigaciones y sanciones por parte de la </t>
    </r>
    <r>
      <rPr>
        <sz val="11"/>
        <color theme="1"/>
        <rFont val="Arial"/>
        <family val="2"/>
      </rPr>
      <t xml:space="preserve">Auditoría General de la República y la Procuraduría General </t>
    </r>
    <r>
      <rPr>
        <sz val="11"/>
        <color theme="1"/>
        <rFont val="Arial"/>
        <family val="2"/>
      </rPr>
      <t>de la Nación.</t>
    </r>
    <r>
      <rPr>
        <sz val="11"/>
        <color theme="1"/>
        <rFont val="Arial"/>
        <family val="2"/>
      </rPr>
      <t xml:space="preserve">
4. Pérdida de credibilidad ante otras organizaciones del </t>
    </r>
    <r>
      <rPr>
        <sz val="11"/>
        <color theme="1"/>
        <rFont val="Arial"/>
        <family val="2"/>
      </rPr>
      <t>Estado y la comunidad.</t>
    </r>
    <r>
      <rPr>
        <sz val="11"/>
        <color theme="1"/>
        <rFont val="Arial"/>
        <family val="2"/>
      </rPr>
      <t xml:space="preserve">
</t>
    </r>
  </si>
  <si>
    <t>Desconocimiento de la información obligatoria que se debe publicar o divulgar, sus atributos y características.</t>
  </si>
  <si>
    <t>1. Vulneración del derecho Constitucional del ejercicio de control social ciudadano
2. Transgresión al derecho universal de acceso a la información pública
3. Afectación de la legitimidad y respaldo ciudadano de la institucionalidad
4. Investigaciones y sanciones disciplinarias de rigor.</t>
  </si>
  <si>
    <t>Trafico de Influencias, deficientes valores éticos, amiguismo,</t>
  </si>
  <si>
    <t>Inobservancia o desconocimiento de los procedimientos institucionales y del Manual Operativo.</t>
  </si>
  <si>
    <t>1. Pérdida de imagen pública.
2. Pérdida de autoridad.
3. Pérdida de credibilidad ciudadana
4.Riesgos de accidentalidad por posible permisividad en despacho de vehículos en mal Estado o conductores que no practicaron o desaprobaron prueba de alcoholimetría.</t>
  </si>
  <si>
    <t>1. Pérdida de imagen y credibilidad organizacional.
2. Desmejoramiento de la función publica.
3. Mala percepción ciudadana de los procesos.</t>
  </si>
  <si>
    <t>Amiguismo, clientelismo, tráfico de influencias,</t>
  </si>
  <si>
    <t>Ambición</t>
  </si>
  <si>
    <t>1. Detrimento al erario.
2. Sanciones e investigaciones administrativas, disciplinarias y penales.
3. Evasión o elusión.</t>
  </si>
  <si>
    <t>Ausencia de estímulos internos que persuadan sobre el cumplimiento de términos y la adecuada y/o exitosa defensa judicial</t>
  </si>
  <si>
    <t>1. Deterioro de la autoridad.
2. Demandas y denuncias.
3. Detrimento patrimonial.
4. Pérdida de la confianza ciudadana.
5. Impunidad</t>
  </si>
  <si>
    <t>Ausencia de estímulos internos que persuadan sobre la calidad y oportunidad de los conceptos jurídicos</t>
  </si>
  <si>
    <t>1. Deterioro de la autoridad.
2. Denuncias y condenas disciplinarias y penales.
3. Pérdida de información institucional.
4. Pérdida de la confianza ciudadana.
5. Ocultamiento de irregularidades</t>
  </si>
  <si>
    <t>Vulnerabilidad del sistema</t>
  </si>
  <si>
    <t>Deficientes controles internos</t>
  </si>
  <si>
    <t>ANÁLISIS DEL RIESGO - DETERMINACIÓN DE LA PROBABILIDAD</t>
  </si>
  <si>
    <t>CALIFICACIÓN DE LA PROBABILIDD</t>
  </si>
  <si>
    <t>Medición de la PROBABILIDAD del Riesgo</t>
  </si>
  <si>
    <t>RIESGO</t>
  </si>
  <si>
    <t>PROBABILIDAD</t>
  </si>
  <si>
    <t>Descriptor</t>
  </si>
  <si>
    <t>Descripción</t>
  </si>
  <si>
    <t>Frecuencia</t>
  </si>
  <si>
    <t>Nivel</t>
  </si>
  <si>
    <t>Rara vez</t>
  </si>
  <si>
    <t>El evento puede ocurrir solo en circunstancias excepcionales (poco comunes o anormales)</t>
  </si>
  <si>
    <t>No se ha presentado en los últimos 5 años.</t>
  </si>
  <si>
    <t>Improbable</t>
  </si>
  <si>
    <t>El evento puede ocurrir en algún momento</t>
  </si>
  <si>
    <t>Se presentó al  menos una vez en los últimos 5 años</t>
  </si>
  <si>
    <t>Posible</t>
  </si>
  <si>
    <t>El evento podría ocurrir en algún momento</t>
  </si>
  <si>
    <t>Se presentó  al  menos una vez en los últimos 2 años.</t>
  </si>
  <si>
    <t>Probable</t>
  </si>
  <si>
    <t>Es viable que el evento ocurra en la mayoría de las circunstancias</t>
  </si>
  <si>
    <t>Se presentó  al  menos una vez en el último año.</t>
  </si>
  <si>
    <t>Casi seguro</t>
  </si>
  <si>
    <t>Se espera que el evento ocurra en la mayoría de las circunstancias</t>
  </si>
  <si>
    <t>Se ha presentado más de una vez al año.</t>
  </si>
  <si>
    <t>DETERMINACIÓN DEL IMPACTO</t>
  </si>
  <si>
    <t>Responda el siguiente formulario de preguntas teniendo en cuenta si el riesgo llegase a materializarse</t>
  </si>
  <si>
    <t>Calificación del Impacto</t>
  </si>
  <si>
    <t>Fórmula</t>
  </si>
  <si>
    <t>¿Afectar al grupo de funcionarios del proceso?</t>
  </si>
  <si>
    <t xml:space="preserve"> ¿Afecta el cumplimiento de metas y objetivos de la dependencia?</t>
  </si>
  <si>
    <t xml:space="preserve"> ¿Afecta el cumplimiento de misión de la entidad?</t>
  </si>
  <si>
    <t xml:space="preserve"> ¿Afecta el cumplimiento de la misión del sector al que pertenece la entidad</t>
  </si>
  <si>
    <t>¿Genera pérdida de confianza de la entidad, afectando su reputación?</t>
  </si>
  <si>
    <t xml:space="preserve"> ¿Genera pérdida de recursos económicos?</t>
  </si>
  <si>
    <t xml:space="preserve"> ¿Afecta la generación de los productos o la prestación de servicios?</t>
  </si>
  <si>
    <t>¿Da lugar al detrimento de calidad de vida de la comunidad por la pérdida del bien, servicios o recursos públicos?</t>
  </si>
  <si>
    <t xml:space="preserve"> ¿Genera pérdida de información de la entidad?</t>
  </si>
  <si>
    <t xml:space="preserve"> ¿Genera intervención de los órganos de control, de la Fiscalía u otro ente?</t>
  </si>
  <si>
    <t xml:space="preserve"> ¿Da lugar a procesos sancionatorios?</t>
  </si>
  <si>
    <t>¿Da lugar a procesos disciplinarios?</t>
  </si>
  <si>
    <t xml:space="preserve"> ¿Da lugar a procesos fiscales?</t>
  </si>
  <si>
    <t xml:space="preserve"> ¿Da lugar a procesos penales?</t>
  </si>
  <si>
    <t>¿Genera pérdida de credibilidad del sector?</t>
  </si>
  <si>
    <t xml:space="preserve"> ¿Ocasiona lesiones físicas o pérdida de vidas humanas?</t>
  </si>
  <si>
    <t>¿Afecta la imagen regional?</t>
  </si>
  <si>
    <t xml:space="preserve"> ¿Afecta la imagen nacional?</t>
  </si>
  <si>
    <t xml:space="preserve"> ¿Genera daño ambiental?</t>
  </si>
  <si>
    <t>SI</t>
  </si>
  <si>
    <t>no</t>
  </si>
  <si>
    <t>Resultados de la calificación del Riesgo</t>
  </si>
  <si>
    <t>Puntaje</t>
  </si>
  <si>
    <t>Zonas de Riesgo</t>
  </si>
  <si>
    <t>impacto</t>
  </si>
  <si>
    <t>probabilidad</t>
  </si>
  <si>
    <t xml:space="preserve">
Zona Alta</t>
  </si>
  <si>
    <t>Zona Alta</t>
  </si>
  <si>
    <t>Zona Baja</t>
  </si>
  <si>
    <t>Insignificante</t>
  </si>
  <si>
    <t>Menor</t>
  </si>
  <si>
    <t>Moderado</t>
  </si>
  <si>
    <t>Mayor</t>
  </si>
  <si>
    <t>Catastrófico</t>
  </si>
  <si>
    <t>DISEÑO DE CONTROLES</t>
  </si>
  <si>
    <t>Responsable</t>
  </si>
  <si>
    <t>Evidencias</t>
  </si>
  <si>
    <t>Revisión y actualización de la matriz de responsabilidades</t>
  </si>
  <si>
    <t>Inducción o reinducción de funciones, procedimientos, política de operaciones, caracterizaciones y matriz de responsabilidad por procesos.</t>
  </si>
  <si>
    <t>Jefe de Talento, Jefe de Planeación,</t>
  </si>
  <si>
    <t>Ante la no realización de las actividades de socialización por procesos programadas, o ante la inobservancia de funciones, procedimientos, política de operaciones, caracterizaciones o matriz de responsabilidades, la Oficina de Control interno, una vez tenga conocimiento, deberá establecer las observaciones correspondientes y proceder de conformidad con lo establecido en sus procedimientos. Asimismo, podrá requerir las acciones de mejora correspondientes con el procesos o funcionario objeto de la observación identificada.</t>
  </si>
  <si>
    <t>El no seguimiento o pronunciamiento sobre los planes institucionales, dará lugar a promover su realización inmediatamente.</t>
  </si>
  <si>
    <t>Registros de mesas de trabajo, formatos y encuestas diligenciadas, registros fotográficos y planillas de asistencia de socialización o actas.</t>
  </si>
  <si>
    <t>El responsable de Planeación garantizará que toda política, lineamiento institucional o directriz, sea debidamente socializada con las partes directamente interesada. Si las decisiones no han sido socializadas, no será obligatoria su observancia.</t>
  </si>
  <si>
    <t>Se debe solicitar apoyo de personal con experiencia en la valoración o estudios de funciones y competencias laborales, y aplicar las herramientas técnicas de validación, como encuestas, entrevistas, datos analizados entre otros.</t>
  </si>
  <si>
    <t>Control Interno deberá promover la cultura de trabajo en equipo, siendo insistente sobre la relevancia de la acción.</t>
  </si>
  <si>
    <t>Busca que las parte interesadas o grupos de interés, cuenten con acceso a información complementaria para analizar, tabular y cuestionar la información divulgada.</t>
  </si>
  <si>
    <t>Evaluación de control interno a la información institucional de avances de la gestión publicada</t>
  </si>
  <si>
    <t>Según plan de auditorías o cronograma del proceso</t>
  </si>
  <si>
    <t>De comprobarse la adulteración de datos o cifras en la información sobre gestión institucional publicada, se requerirá la corrección inmediata e iniciará la investigación pertinente que permita clarificar el error, y cuando lo considere necesario de acuerdo con los resultados de las pesquisas, trasladará al responsable de los procesos disciplinarios para lo de su competencia. Deberá dejar en todo caso, en su informe de gestión del proceso, evidencia de la situación, traslado o acción corregida.</t>
  </si>
  <si>
    <t>Requiriendo, validando y publicando la información mínima obligatoria de acuerdo con la frecuencia establecida por la norma y relacionada en la matriz de transparencia, en los términos y enlaces respetivos.</t>
  </si>
  <si>
    <t>Permanente, según frecuencia de publicación de cada información</t>
  </si>
  <si>
    <t>Busca que la información goce de los atributos de utilidad para el receptor de ésta, de acuerdo con las características mínimas establecidas por los lineamientos para la Rendición de Cuentas: que sea información actual, real (soportada por datos verificables), que esté completa, que pueda ser interpretada de forma clara y legible por los ciudadanos, y que esté disponibles en formatos accesibles para su reutilización en el ejercicio del control social. Una información sin los anteriores elementos, se presume que puede resultar inútil obstaculizando su análisis.</t>
  </si>
  <si>
    <t>Implementación y Socialización del Código de Integridad, que implique el desarrollo institucional y la participación del proceso, en las actividades propias de la caja de herramientas (encuestas, compromisos, plan de acción)</t>
  </si>
  <si>
    <t>Ante la ausencia de un proceso en la programación anual de auditorias internas de gestión, se requiere a Control interno para que explique o aclare y/o corrija</t>
  </si>
  <si>
    <t>Ante la ausencia de un proceso en la programación anual de auditorias de calidad, se requiere a Control interno para que explique o aclare y/o corrija</t>
  </si>
  <si>
    <t>Ante el incumplimiento de la capacitación en MIPG, se debe requerir al Gerente y a Talento humano para que expliquen y expongan soluciones.</t>
  </si>
  <si>
    <t>Cuando se produzca el hecho</t>
  </si>
  <si>
    <t>Si compran tasa de uso en tránsito cuando su destino es en origen se debe  enviar un informe a la empresa de transportes</t>
  </si>
  <si>
    <t>Se realizan auditorias aleatorias a las empresas de transportes y se valida mediante lista de chequeo el cumplimiento de los requisitos</t>
  </si>
  <si>
    <t>Promover la transparencia institucional a través de la publicación obligatoria  de la hoja de vida de todo funcionario o colaborador que trabaje o apoye de forma temporal o permanente a la entidad.</t>
  </si>
  <si>
    <t>Ante la no publicación  o publicación parcial injustificada de la hoja de vida en el SIGEP por parte del funcionario o contratista, se requerirá al aspirante para que lo haga en el instante, so pena de no continuar el proceso.</t>
  </si>
  <si>
    <t>Fortalecer los valores institucionales mediante la promoción del respeto por lo público, la honestidad, rectitud y compromiso institucional</t>
  </si>
  <si>
    <t>Mesas de trabajo, planillas de asistencia a eventos de promoción y capacitación sobre ética y valores</t>
  </si>
  <si>
    <t>implementar una herramienta de seguridad sobre las bases de datos</t>
  </si>
  <si>
    <t>Semanalmente</t>
  </si>
  <si>
    <t>Conformar un Comité de bajas de bienes para gestionar el proceso de bienes dados de baja</t>
  </si>
  <si>
    <t>Subgerente Administrativo y Subgerente Financiero y Comité de Sostenibilidad Contable</t>
  </si>
  <si>
    <t>Cuando se den de baja a bienes de la entidad</t>
  </si>
  <si>
    <t>Verificando los documentos soportes de la cuenta de cobro aportados, diligenciando el formato de verificación de requisitos para pagos de conformidad con el procedimiento establecido para tal fin.</t>
  </si>
  <si>
    <t>1 vez, en el primer bimestre del año</t>
  </si>
  <si>
    <t>Comprobar que la gestión y los resultados de la defensa judicial se realice en forma oportuna, evitando el vencimiento de términos.</t>
  </si>
  <si>
    <t>Concientizar a los funcionarios sobre la importancia y el cumplimiento de los valores y principios éticos de la organización</t>
  </si>
  <si>
    <t>Asignar usuarios y claves para el acceso a bases de datos con información clasificada, reservada y con la que tenga incidencia en los intereses de la entidad</t>
  </si>
  <si>
    <t>Si se detecta la manipulación de los sistemas de información con posterioridad a la asignación de usuarios y claves, se debe establecer desde que unidad o IP se realizó el acceso fraudulento y  revisar los sistemas de seguridad de la información</t>
  </si>
  <si>
    <t>Lista de chequeo procesos contractuales</t>
  </si>
  <si>
    <t>Instruir sobre los procedimientos internos en materia de selección de proponentes y sobre responsabilidades derivadas de los procesos de contratación</t>
  </si>
  <si>
    <t>En el primer bimestre del año</t>
  </si>
  <si>
    <t>Acta de socialización, planillas, registros fotográficos</t>
  </si>
  <si>
    <t>Planilla de asistencia al Taller o registro fotográfico; acta de compromiso ético firmado por cada funcionario  /  Circular para solicitar reporte de actuaciones o conductas irregulares</t>
  </si>
  <si>
    <t>Incluir en el Plan de estímulos e incentivos un reconocimiento no pecuniario a los funcionarios que proyectan los Estudios previos y los Pliegos de condiciones contractuales, que no hayan objeto de denuncias o quejas fundadas sobre su objetividad, publicidad, transparencia y calidad.</t>
  </si>
  <si>
    <t>Cuando se detecten Pliegos de condiciones direccionados, a pesar de la inclusión y/o reconocimiento de estímulos a funcionarios del proceso de contratación, se debe realizar un acto de fortalecimiento de la ética pública y promover las adendas a los Pliegos y las investigaciones que correspondan</t>
  </si>
  <si>
    <t>Cuando el supervisor asignado no reúna el perfil o cuenta con la idoneidad o competencias para el ejercicio de la supervisión, deberá asignarse un nuevo supervisor que sí cumpla con las competencias o perfil</t>
  </si>
  <si>
    <t>Cuando se detecte que se hizo entrega de un documento o información clasificada o reservada del área de archivo sin la justificación ni registro, se levanta un acta y se promueven las acciones que correspondan.</t>
  </si>
  <si>
    <t>Libro de control de préstamos de documentos</t>
  </si>
  <si>
    <t>Permanentemente</t>
  </si>
  <si>
    <t>Cuando al actualizar la base de datos se detecte que se hizo entrega de un documento o información clasificada o reservada del área de archivo sin la justificación ni registro, se levanta un acta y se promueven las acciones que correspondan.</t>
  </si>
  <si>
    <t>Bases de datos actualizadas</t>
  </si>
  <si>
    <t>En el Plan Anual de Capacitación se debe incluir capacitaciones de acuerdo al tema</t>
  </si>
  <si>
    <t>Semestralmente</t>
  </si>
  <si>
    <t>Si se detecta que no se formuló la evaluación de vulnerabilidad, o no se gestionó la mejora de la infraestructura tecnológica, se requiere por escrito al Gerente y Subdirector Administrativo y Financiero para que sustenten las razones y exponen las soluciones</t>
  </si>
  <si>
    <t>Evaluación de vulnerabilidades y Contratos de adquisición de equipos y de infraestructura tecnológica</t>
  </si>
  <si>
    <t>Publicar los informes de visitas internas en el sitio web institucional</t>
  </si>
  <si>
    <t>Asesor de Control Interno y Jefe de Sistemas</t>
  </si>
  <si>
    <t>Oficios, actas</t>
  </si>
  <si>
    <t>Realizar auditorías a los procesos o temas de mayores complejidades, riesgos o con presencia de mayores deficiencias, irregularidades o denuncias.</t>
  </si>
  <si>
    <t>Comunicar al responsable del proceso para que evalúe la incorporación al Plan de visitas los proceso o temas que deban ser auditadas y, solicitarle una respuesta motivada.</t>
  </si>
  <si>
    <t>Oficios, Matriz de riesgos de gestión, Acto administrativo de adopción del Plan de vistas</t>
  </si>
  <si>
    <t>Realizar auditorías a los procesos de mayores complejidades, riesgos o con presencia de mayores deficiencias, irregularidades o denuncias.</t>
  </si>
  <si>
    <t>Aplicar el procedimiento interno de informes reglamentarios</t>
  </si>
  <si>
    <t>Se identifican los informes reglamentarios que deben presentarse durante la vigencia; se identifican las visitas a realizar en el año en el Plan de visitas anuales, el tiempo y funcionarios de apoyo con el que se cuenta; se establecen los tiempos para la elaboración de informes reglamentarios y se hace seguimiento a su cumplimiento</t>
  </si>
  <si>
    <t>Hacer seguimiento a la entrega y publicación de informes reglamentarios</t>
  </si>
  <si>
    <t>ANÁLISIS DE CONTROLES</t>
  </si>
  <si>
    <t xml:space="preserve"> Periodicidad</t>
  </si>
  <si>
    <t xml:space="preserve"> Propósito</t>
  </si>
  <si>
    <t xml:space="preserve"> Cómo se realiza la actividad de control</t>
  </si>
  <si>
    <t xml:space="preserve">Qué pasa con las observaciones o desviaciones
Qué pasa con las observaciones o desviaciones
Qué pasa con las observaciones o desviaciones
Qué pasa con las observaciones o desviaciones
Qué pasa con las observaciones o desviaciones
Qué pasa con las observaciones o desviaciones
Qué pasa con las observaciones o desviaciones
Qué pasa con las observaciones o desviaciones
Qué pasa con las observaciones o desviaciones
Qué pasa con las observaciones o desviaciones
Qué pasa con las observaciones o desviaciones
</t>
  </si>
  <si>
    <t xml:space="preserve"> Evidencia de la ejecución del control</t>
  </si>
  <si>
    <t>Solidez de los controles</t>
  </si>
  <si>
    <t xml:space="preserve">¿Existe un responsable asignado a la ejecución del control?
¿Existe un responsable asignado a la ejecución del control?
¿Existe un responsable asignado a la ejecución del control?
¿Existe un responsable asignado a la ejecución del control?
¿Existe un responsable asignado a la ejecución del control?
¿Existe un responsable asignado a la ejecución del control?
¿Existe un responsable asignado a la ejecución del control?
¿Existe un responsable asignado a la ejecución del control?
¿Existe un responsable asignado a la ejecución del control?
¿Existe un responsable asignado a la ejecución del control?
¿Existe un responsable asignado a la ejecución del control?
</t>
  </si>
  <si>
    <t xml:space="preserve">¿El responsable tiene la autoridad y adecuada segregación de funciones en la ejecución del control?
¿El responsable tiene la autoridad y adecuada segregación de funciones en la ejecución del control?
¿El responsable tiene la autoridad y adecuada segregación de funciones en la ejecución del control?
¿El responsable tiene la autoridad y adecuada segregación de funciones en la ejecución del control?
¿El responsable tiene la autoridad y adecuada segregación de funciones en la ejecución del control?
¿El responsable tiene la autoridad y adecuada segregación de funciones en la ejecución del control?
¿El responsable tiene la autoridad y adecuada segregación de funciones en la ejecución del control?
¿El responsable tiene la autoridad y adecuada segregación de funciones en la ejecución del control?
¿El responsable tiene la autoridad y adecuada segregación de funciones en la ejecución del control?
¿El responsable tiene la autoridad y adecuada segregación de funciones en la ejecución del control?
¿El responsable tiene la autoridad y adecuada segregación de funciones en la ejecución del control?
</t>
  </si>
  <si>
    <t xml:space="preserve">¿La oportunidad en que se ejecuta el control ayuda a prevenir la mitigación del riesgo o a detectar la materialización del riesgo de manera oportuna?
¿La oportunidad en que se ejecuta el control ayuda a prevenir la mitigación del riesgo o a detectar la materialización del riesgo de manera oportuna?
¿La oportunidad en que se ejecuta el control ayuda a prevenir la mitigación del riesgo o a detectar la materialización del riesgo de manera oportuna?
¿La oportunidad en que se ejecuta el control ayuda a prevenir la mitigación del riesgo o a detectar la materialización del riesgo de manera oportuna?
¿La oportunidad en que se ejecuta el control ayuda a prevenir la mitigación del riesgo o a detectar la materialización del riesgo de manera oportuna?
¿La oportunidad en que se ejecuta el control ayuda a prevenir la mitigación del riesgo o a detectar la materialización del riesgo de manera oportuna?
¿La oportunidad en que se ejecuta el control ayuda a prevenir la mitigación del riesgo o a detectar la materialización del riesgo de manera oportuna?
¿La oportunidad en que se ejecuta el control ayuda a prevenir la mitigación del riesgo o a detectar la materialización del riesgo de manera oportuna?
¿La oportunidad en que se ejecuta el control ayuda a prevenir la mitigación del riesgo o a detectar la materialización del riesgo de manera oportuna?
¿La oportunidad en que se ejecuta el control ayuda a prevenir la mitigación del riesgo o a detectar la materialización del riesgo de manera oportuna?
¿La oportunidad en que se ejecuta el control ayuda a prevenir la mitigación del riesgo o a detectar la materialización del riesgo de manera oportuna?
</t>
  </si>
  <si>
    <t>¿Las actividades que se desarrollan en el control realmente buscan por si sola prevenir o detectar las causas que pueden dar origen al riesgo, Ej.: verificar, validar, cotejar, comparar, revisar, etc.?</t>
  </si>
  <si>
    <t xml:space="preserve"> ¿La fuente de información que se utiliza en el desarrollo del control es información confiable que permita mitigar el riesgo?
 ¿La fuente de información que se utiliza en el desarrollo del control es información confiable que permita mitigar el riesgo?
 ¿La fuente de información que se utiliza en el desarrollo del control es información confiable que permita mitigar el riesgo?
 ¿La fuente de información que se utiliza en el desarrollo del control es información confiable que permita mitigar el riesgo?
 ¿La fuente de información que se utiliza en el desarrollo del control es información confiable que permita mitigar el riesgo?
 ¿La fuente de información que se utiliza en el desarrollo del control es información confiable que permita mitigar el riesgo?
 ¿La fuente de información que se utiliza en el desarrollo del control es información confiable que permita mitigar el riesgo?
 ¿La fuente de información que se utiliza en el desarrollo del control es información confiable que permita mitigar el riesgo?
 ¿La fuente de información que se utiliza en el desarrollo del control es información confiable que permita mitigar el riesgo?
 ¿La fuente de información que se utiliza en el desarrollo del control es información confiable que permita mitigar el riesgo?
 ¿La fuente de información que se utiliza en el desarrollo del control es información confiable que permita mitigar el riesgo?
</t>
  </si>
  <si>
    <t xml:space="preserve">¿Las observaciones, desviaciones o diferencias identificadas como resultados de la ejecución del control son investigadas y resueltas de manera oportuna?
¿Las observaciones, desviaciones o diferencias identificadas como resultados de la ejecución del control son investigadas y resueltas de manera oportuna?
¿Las observaciones, desviaciones o diferencias identificadas como resultados de la ejecución del control son investigadas y resueltas de manera oportuna?
¿Las observaciones, desviaciones o diferencias identificadas como resultados de la ejecución del control son investigadas y resueltas de manera oportuna?
¿Las observaciones, desviaciones o diferencias identificadas como resultados de la ejecución del control son investigadas y resueltas de manera oportuna?
¿Las observaciones, desviaciones o diferencias identificadas como resultados de la ejecución del control son investigadas y resueltas de manera oportuna?
¿Las observaciones, desviaciones o diferencias identificadas como resultados de la ejecución del control son investigadas y resueltas de manera oportuna?
¿Las observaciones, desviaciones o diferencias identificadas como resultados de la ejecución del control son investigadas y resueltas de manera oportuna?
¿Las observaciones, desviaciones o diferencias identificadas como resultados de la ejecución del control son investigadas y resueltas de manera oportuna?
¿Las observaciones, desviaciones o diferencias identificadas como resultados de la ejecución del control son investigadas y resueltas de manera oportuna?
¿Las observaciones, desviaciones o diferencias identificadas como resultados de la ejecución del control son investigadas y resueltas de manera oportuna?
</t>
  </si>
  <si>
    <t>¿Se deja evidencia o rastro de la ejecución del control que permita a cualquier tercero con la evidencia llegar a la misma conclusión?</t>
  </si>
  <si>
    <t>Peso Evaluación</t>
  </si>
  <si>
    <t>Rango de Calificación</t>
  </si>
  <si>
    <t>Promedio</t>
  </si>
  <si>
    <t>Solidez del conjunto de controles</t>
  </si>
  <si>
    <t>No asignado</t>
  </si>
  <si>
    <t>Inadecuado</t>
  </si>
  <si>
    <t>Inoportuna</t>
  </si>
  <si>
    <t>Prevenir</t>
  </si>
  <si>
    <t>Confiable</t>
  </si>
  <si>
    <t>No se investigan y resuelven oportunamente</t>
  </si>
  <si>
    <t>No existe</t>
  </si>
  <si>
    <t>DÉBIL</t>
  </si>
  <si>
    <t>Asignado</t>
  </si>
  <si>
    <t>Adecuado</t>
  </si>
  <si>
    <t>Incompleta</t>
  </si>
  <si>
    <t>Oportuna</t>
  </si>
  <si>
    <t>Se investigan y resuelven oportunamente</t>
  </si>
  <si>
    <t>Completa</t>
  </si>
  <si>
    <t>FUERTE</t>
  </si>
  <si>
    <t>Detectar</t>
  </si>
  <si>
    <t>No es un control</t>
  </si>
  <si>
    <t>NIVELES</t>
  </si>
  <si>
    <t>CRITERIO CUANTITATIVO</t>
  </si>
  <si>
    <t>Calificación</t>
  </si>
  <si>
    <t>CRITERIO CUALITATIVO</t>
  </si>
  <si>
    <t>Se afecta la ejecución presupuestal en un valor ≥50%</t>
  </si>
  <si>
    <t>Interrupción de las operaciones de la entidad por más de cinco (5) días.</t>
  </si>
  <si>
    <t>Pérdida de cobertura en la prestación de los servicios de la entidad ≥50%.</t>
  </si>
  <si>
    <t>Intervención por parte de un ente de control u otro ente regulador.</t>
  </si>
  <si>
    <t>Pago de indemnizaciones a terceros por acciones legales que pueden afectar el presupuesto total de la entidad en un valor ≥50%</t>
  </si>
  <si>
    <t>Pérdida de Información crítica para la entidad que no se puede recuperar.</t>
  </si>
  <si>
    <t>Pago de sanciones económicas por incumplimiento en la normatividad aplicable ante un ente regulador, las cuales afectan en un valor ≥50% del presupuesto general de la entidad.</t>
  </si>
  <si>
    <t>Incumplimiento en las metas y objetivos institucionales afectando de forma grave la ejecución presupuestal.</t>
  </si>
  <si>
    <t>Se afecta la ejecución presupuestal en un valor ≥20%</t>
  </si>
  <si>
    <t>Imagen institucional afectada en el orden nacional o regional por actos o hechos de corrupción comprobados.</t>
  </si>
  <si>
    <t>Pérdida de cobertura en la prestación de los servicios de la entidad ≥20%.</t>
  </si>
  <si>
    <t>Interrupción de las operaciones de la entidad por más de dos (2) días.</t>
  </si>
  <si>
    <t>Pago de indemnizaciones a terceros por acciones legales que pueden afectar el presupuesto total de la entidad en un valor ≥20%</t>
  </si>
  <si>
    <t>Pérdida de Información crítica que puede ser recuperada de forma parcial o incompleta.</t>
  </si>
  <si>
    <t>Pago de sanciones económicas por incumplimiento en la normatividad aplicable ante un ente regulador, las cuales afectan en un valor ≥20% del presupuesto general de la entidad.</t>
  </si>
  <si>
    <t>Sanción por parte del ente de control u otro ente regulador.</t>
  </si>
  <si>
    <t>Se afecta la ejecución presupuestal en un valor ≥5%</t>
  </si>
  <si>
    <t>Incumplimiento en las metas y objetivos institucionales afectando el cumplimiento en las metas de gobierno.</t>
  </si>
  <si>
    <t>Pérdida de cobertura en la prestación de los servicios de la entidad ≥10%.</t>
  </si>
  <si>
    <t>Imagen institucional afectada en el orden nacional o regional por incumplimientos en la prestación del servicio a los usuarios o ciudadanos.</t>
  </si>
  <si>
    <t>Pago de indemnizaciones a terceros por acciones legales que pueden afectar el presupuesto total de la entidad en un valor ≥5%</t>
  </si>
  <si>
    <t>Interrupción de las operaciones de la Entidad por un (1) día.</t>
  </si>
  <si>
    <t>Pago de sanciones económicas por incumplimiento en la normatividad aplicable ante un ente regulador, las cuales afectan en un valor ≥5% del presupuesto general de la entidad.</t>
  </si>
  <si>
    <t>Reclamaciones o quejas de los usuarios que podrían implicar una denuncia ante los entes reguladores o una demanda de largo alcance para la entidad.</t>
  </si>
  <si>
    <t>MENOR</t>
  </si>
  <si>
    <t>Se afecta la ejecución presupuestal en un valor ≤1%</t>
  </si>
  <si>
    <t>Inoportunidad en la Información ocasionando retrasos en la atención a los usuarios.</t>
  </si>
  <si>
    <t>Pérdida de cobertura en la prestación de los servicios de la entidad ≤5%.</t>
  </si>
  <si>
    <t>Reproceso de actividades y aumento de carga operativa.</t>
  </si>
  <si>
    <t>Pago de indemnizaciones a terceros por acciones legales que pueden afectar el presupuesto total de la entidad en un valor ≤1%</t>
  </si>
  <si>
    <t>Imagen institucional afectada en el orden nacional o regional por retrasos en la prestación del servicio a los usuarios o ciudadanos.</t>
  </si>
  <si>
    <t>Pago de sanciones económicas por incumplimiento en la normatividad aplicable ante un ente regulador, las cuales afectan en un valor ≤1%del presupuesto general de la entidad.</t>
  </si>
  <si>
    <t>Genera investigaciones penales, fiscales o disciplinarias.</t>
  </si>
  <si>
    <t>INSIGNIFICANTE</t>
  </si>
  <si>
    <t>Impacto que afecte la ejecución presupuestal en un valor ≤0,5%</t>
  </si>
  <si>
    <t>Interrupción de las operaciones de la Entidad por algunas horas.</t>
  </si>
  <si>
    <t>Pérdida de cobertura en la prestación de los servicios de la entidad ≤1%.</t>
  </si>
  <si>
    <t>Reclamaciones o quejas de los usuarios que implican Investigaciones internas disciplinarias.</t>
  </si>
  <si>
    <t>Pago de indemnizaciones a terceros por acciones legales que pueden afectar el presupuesto total de la entidad en un valor ≤0,5%</t>
  </si>
  <si>
    <t>Imagen institucional afectada localmente por retrasos en la prestación del servicio a los usuarios o ciudadanos.</t>
  </si>
  <si>
    <t>Pago de sanciones económicas por incumplimiento en la normatividad aplicable ante un ente regulador, las cuales afectan en un valor ≤0,5%del presupuesto general de la entidad.</t>
  </si>
  <si>
    <t>No hay Interrupción de las operaciones de la entidad.</t>
  </si>
  <si>
    <t>No se generan sanciones económicas o administrativas.</t>
  </si>
  <si>
    <t>No se afecta la Imagen institucional de forma significativa.</t>
  </si>
  <si>
    <t>FORMULACIÓN DE INDICADORES</t>
  </si>
  <si>
    <t>Indicadores</t>
  </si>
  <si>
    <r>
      <rPr>
        <b/>
        <sz val="11"/>
        <color theme="1"/>
        <rFont val="Calibri"/>
        <family val="2"/>
      </rPr>
      <t>Indicador de Gestión</t>
    </r>
    <r>
      <rPr>
        <b/>
        <sz val="11"/>
        <color theme="1"/>
        <rFont val="Calibri"/>
        <family val="2"/>
      </rPr>
      <t xml:space="preserve">
</t>
    </r>
    <r>
      <rPr>
        <sz val="11"/>
        <color theme="1"/>
        <rFont val="Calibri"/>
        <family val="2"/>
      </rPr>
      <t xml:space="preserve"># de tasas de uso en reposición justificadas/# de tasas de uso en </t>
    </r>
    <r>
      <rPr>
        <sz val="11"/>
        <color theme="1"/>
        <rFont val="Calibri"/>
        <family val="2"/>
      </rPr>
      <t>reposición realizadas * 100</t>
    </r>
  </si>
  <si>
    <r>
      <t xml:space="preserve">Indicador de Cumplimiento
</t>
    </r>
    <r>
      <rPr>
        <sz val="11"/>
        <color rgb="FF000000"/>
        <rFont val="Calibri"/>
        <family val="2"/>
      </rPr>
      <t>Código de Integridad adoptado y socializado</t>
    </r>
  </si>
  <si>
    <r>
      <rPr>
        <b/>
        <sz val="11"/>
        <color theme="1"/>
        <rFont val="Calibri"/>
        <family val="2"/>
      </rPr>
      <t>Indicador de Cumplimiento</t>
    </r>
    <r>
      <rPr>
        <b/>
        <sz val="11"/>
        <color theme="1"/>
        <rFont val="Calibri"/>
        <family val="2"/>
      </rPr>
      <t xml:space="preserve">
</t>
    </r>
    <r>
      <rPr>
        <sz val="11"/>
        <color theme="1"/>
        <rFont val="Calibri"/>
        <family val="2"/>
      </rPr>
      <t xml:space="preserve"># de jornadas de inspección realizadas / # jornadas de inspección </t>
    </r>
    <r>
      <rPr>
        <sz val="11"/>
        <color theme="1"/>
        <rFont val="Calibri"/>
        <family val="2"/>
      </rPr>
      <t>programadas * 100</t>
    </r>
  </si>
  <si>
    <r>
      <rPr>
        <b/>
        <sz val="11"/>
        <color theme="1"/>
        <rFont val="Calibri"/>
        <family val="2"/>
      </rPr>
      <t>Indicador de Cumplimiento</t>
    </r>
    <r>
      <rPr>
        <b/>
        <sz val="11"/>
        <color theme="1"/>
        <rFont val="Calibri"/>
        <family val="2"/>
      </rPr>
      <t xml:space="preserve">
</t>
    </r>
    <r>
      <rPr>
        <sz val="11"/>
        <color theme="1"/>
        <rFont val="Calibri"/>
        <family val="2"/>
      </rPr>
      <t>Código de Integridad adoptado y socializado</t>
    </r>
  </si>
  <si>
    <r>
      <rPr>
        <b/>
        <sz val="11"/>
        <color theme="1"/>
        <rFont val="Calibri"/>
        <family val="2"/>
      </rPr>
      <t>Indicador de Gestión</t>
    </r>
    <r>
      <rPr>
        <b/>
        <sz val="11"/>
        <color theme="1"/>
        <rFont val="Calibri"/>
        <family val="2"/>
      </rPr>
      <t xml:space="preserve">
</t>
    </r>
    <r>
      <rPr>
        <sz val="11"/>
        <color theme="1"/>
        <rFont val="Calibri"/>
        <family val="2"/>
      </rPr>
      <t xml:space="preserve">#  de Sanciones reportadas por el Prof. De Seguridad y Salud en el </t>
    </r>
    <r>
      <rPr>
        <sz val="11"/>
        <color theme="1"/>
        <rFont val="Calibri"/>
        <family val="2"/>
      </rPr>
      <t>Trabajo/# de Sanciones reportadas por Secretaria de Salud  * 100</t>
    </r>
  </si>
  <si>
    <r>
      <rPr>
        <b/>
        <sz val="11"/>
        <color rgb="FF000000"/>
        <rFont val="Calibri"/>
        <family val="2"/>
      </rPr>
      <t>Indicador de Cumplimiento</t>
    </r>
    <r>
      <rPr>
        <b/>
        <sz val="11"/>
        <color rgb="FF000000"/>
        <rFont val="Calibri"/>
        <family val="2"/>
      </rPr>
      <t xml:space="preserve">
</t>
    </r>
    <r>
      <rPr>
        <sz val="11"/>
        <color rgb="FF000000"/>
        <rFont val="Calibri"/>
        <family val="2"/>
      </rPr>
      <t>Código de Integridad adoptado y socializado</t>
    </r>
  </si>
  <si>
    <r>
      <rPr>
        <b/>
        <sz val="11"/>
        <color rgb="FF000000"/>
        <rFont val="Calibri"/>
        <family val="2"/>
      </rPr>
      <t>Indicador de Gestión</t>
    </r>
    <r>
      <rPr>
        <b/>
        <sz val="11"/>
        <color rgb="FF000000"/>
        <rFont val="Calibri"/>
        <family val="2"/>
      </rPr>
      <t xml:space="preserve">
</t>
    </r>
    <r>
      <rPr>
        <sz val="11"/>
        <color rgb="FF000000"/>
        <rFont val="Calibri"/>
        <family val="2"/>
      </rPr>
      <t># de informes definitivos de visitas internas publicados en el enlace de Transparencia y acceso a la información de la TTBAQ / # de informes definitivos de visitas internas comunicados</t>
    </r>
  </si>
  <si>
    <r>
      <rPr>
        <b/>
        <sz val="11"/>
        <color rgb="FF000000"/>
        <rFont val="Calibri"/>
        <family val="2"/>
      </rPr>
      <t>Indicador de Gestión</t>
    </r>
    <r>
      <rPr>
        <b/>
        <sz val="11"/>
        <color rgb="FF000000"/>
        <rFont val="Calibri"/>
        <family val="2"/>
      </rPr>
      <t xml:space="preserve">
</t>
    </r>
    <r>
      <rPr>
        <sz val="11"/>
        <color rgb="FF000000"/>
        <rFont val="Calibri"/>
        <family val="2"/>
      </rPr>
      <t># de informes definitivos de visitas internas confrontadas con los de la CDA/ # de informes definitivos de visitas internas comunicados *100</t>
    </r>
  </si>
  <si>
    <r>
      <rPr>
        <b/>
        <sz val="11"/>
        <color rgb="FF000000"/>
        <rFont val="Calibri"/>
        <family val="2"/>
      </rPr>
      <t>Indicador de Gestión</t>
    </r>
    <r>
      <rPr>
        <b/>
        <sz val="11"/>
        <color rgb="FF000000"/>
        <rFont val="Calibri"/>
        <family val="2"/>
      </rPr>
      <t xml:space="preserve">
</t>
    </r>
    <r>
      <rPr>
        <sz val="11"/>
        <color rgb="FF000000"/>
        <rFont val="Calibri"/>
        <family val="2"/>
      </rPr>
      <t># de procesos y temas con mayores riesgos y complejidades incluidos en el Plan anual de visitas / # de procesos y temas con mayores riesgos y complejidades *100</t>
    </r>
  </si>
  <si>
    <r>
      <rPr>
        <b/>
        <sz val="11"/>
        <color rgb="FF000000"/>
        <rFont val="Calibri"/>
        <family val="2"/>
      </rPr>
      <t>Indicador de Gestión</t>
    </r>
    <r>
      <rPr>
        <b/>
        <sz val="11"/>
        <color rgb="FF000000"/>
        <rFont val="Calibri"/>
        <family val="2"/>
      </rPr>
      <t xml:space="preserve">
</t>
    </r>
    <r>
      <rPr>
        <sz val="11"/>
        <color rgb="FF000000"/>
        <rFont val="Calibri"/>
        <family val="2"/>
      </rPr>
      <t># de informes reglamentarios que respetaron el procedimiento interno / # de informes reglamentarios entregados *100</t>
    </r>
  </si>
  <si>
    <r>
      <rPr>
        <b/>
        <sz val="11"/>
        <color rgb="FF000000"/>
        <rFont val="Calibri"/>
        <family val="2"/>
      </rPr>
      <t>Indicador de Gestión</t>
    </r>
    <r>
      <rPr>
        <b/>
        <sz val="11"/>
        <color rgb="FF000000"/>
        <rFont val="Calibri"/>
        <family val="2"/>
      </rPr>
      <t xml:space="preserve">
</t>
    </r>
    <r>
      <rPr>
        <sz val="11"/>
        <color rgb="FF000000"/>
        <rFont val="Calibri"/>
        <family val="2"/>
      </rPr>
      <t># de informes reglamentarios con seguimiento / # de informes reglamentarios publicados y entregados *100</t>
    </r>
  </si>
  <si>
    <t>Tipo de Riesgo</t>
  </si>
  <si>
    <t>Procesos</t>
  </si>
  <si>
    <t>De Corrupción</t>
  </si>
  <si>
    <t>De Gestión</t>
  </si>
  <si>
    <t>COMUNICACIÓN PÚBLICA Y RENDICIÓN DE CUENTAS</t>
  </si>
  <si>
    <t>CONTROL FISCAL</t>
  </si>
  <si>
    <t>RESPONSABILIDAD FISCAL</t>
  </si>
  <si>
    <t>JURISDICCIÓN COACTIVA</t>
  </si>
  <si>
    <t>(1) Rara Vez</t>
  </si>
  <si>
    <t>ATENCIÓN Y PARTICIPACIÓN CIUDADANA</t>
  </si>
  <si>
    <t>(2) Improbable</t>
  </si>
  <si>
    <t>SANCIONES</t>
  </si>
  <si>
    <t>(3) Posible</t>
  </si>
  <si>
    <t>(4) Probable</t>
  </si>
  <si>
    <t>GESTIÓN ADMINISTRATIVA</t>
  </si>
  <si>
    <t>(5) Casi Seguro</t>
  </si>
  <si>
    <t>CONTRATACIÓN</t>
  </si>
  <si>
    <t>GESTIÓN FINANCIERA</t>
  </si>
  <si>
    <t>BIENESTAR SOCAL</t>
  </si>
  <si>
    <t>GESTIÓN TIC</t>
  </si>
  <si>
    <t>EVALUACIÓN DISCIPLINARIA</t>
  </si>
  <si>
    <t>Calificación de controles</t>
  </si>
  <si>
    <t>NO</t>
  </si>
  <si>
    <t>CASI SEGURO</t>
  </si>
  <si>
    <t>Tratamiento</t>
  </si>
  <si>
    <t>Acción de contingencia</t>
  </si>
  <si>
    <t>Propósito</t>
  </si>
  <si>
    <t>Actividad de control</t>
  </si>
  <si>
    <t>No confiable</t>
  </si>
  <si>
    <t>Observaciones o desviaciones</t>
  </si>
  <si>
    <t>Evidencia de la ejecución</t>
  </si>
  <si>
    <t>Posesión de funcionarios sin el lleno de los requisitos legales</t>
  </si>
  <si>
    <t>Recibir dádivas o prebendas de los interesados en los procesos de capacitación y bienestar social, facilitando la preferencia de éstos en las actividades de bienestar.</t>
  </si>
  <si>
    <t>1. Detrimento patrimonial.
2. Investigaciones disciplinarias y penales.
3. Degradación de la ética institucional
4. Afectación catastrófica de la imagen institucional</t>
  </si>
  <si>
    <t xml:space="preserve"> </t>
  </si>
  <si>
    <t>Jefe del talento humano</t>
  </si>
  <si>
    <t>Garantizar la adecuada elaboración y pago de la seguridad social, sin lugar a ambigüedades, dudas o errores, que supongan un riesgo de pérdida de recursos financieros de la entidad para beneficiar a un tercero.</t>
  </si>
  <si>
    <t>El control es ejercicio por el responsable de la elaboración de la seguridad social, el Subgerente Financiero, jefe talento humano y por último Control Interno.</t>
  </si>
  <si>
    <t>Planillas de seguridad social validadas</t>
  </si>
  <si>
    <t>Incorporar dentro de las auditorías a talento humano, el seguimiento a los pagos de seguridad social.</t>
  </si>
  <si>
    <t>Informes de auditorías a liquidaciones de seguridad social</t>
  </si>
  <si>
    <r>
      <rPr>
        <b/>
        <sz val="11"/>
        <color theme="1"/>
        <rFont val="Calibri"/>
        <family val="2"/>
        <scheme val="minor"/>
      </rPr>
      <t xml:space="preserve">Indicador de Gestión
</t>
    </r>
    <r>
      <rPr>
        <sz val="11"/>
        <color theme="1"/>
        <rFont val="Arial"/>
        <family val="2"/>
      </rPr>
      <t xml:space="preserve"> # de matrices de responsabilidades por procesos actualizadas/ No de procesos institucionales (11) *100%</t>
    </r>
  </si>
  <si>
    <r>
      <rPr>
        <b/>
        <sz val="11"/>
        <color theme="1"/>
        <rFont val="Calibri"/>
        <family val="2"/>
        <scheme val="minor"/>
      </rPr>
      <t>Indicador de Gestión</t>
    </r>
    <r>
      <rPr>
        <sz val="11"/>
        <color theme="1"/>
        <rFont val="Arial"/>
        <family val="2"/>
      </rPr>
      <t xml:space="preserve">
# de procesos a los que se brindó inducción o reinducción dirigida sobre la base documental de planeación estratégica / No de procesos institucionales (11) *100%</t>
    </r>
  </si>
  <si>
    <r>
      <rPr>
        <b/>
        <sz val="11"/>
        <color theme="1"/>
        <rFont val="Calibri"/>
        <family val="2"/>
        <scheme val="minor"/>
      </rPr>
      <t>Indicador de Cumplimiento</t>
    </r>
    <r>
      <rPr>
        <sz val="11"/>
        <color theme="1"/>
        <rFont val="Arial"/>
        <family val="2"/>
      </rPr>
      <t xml:space="preserve">
Modelo de Operación por procesos revisado, ajustado y/o socializado</t>
    </r>
  </si>
  <si>
    <r>
      <rPr>
        <b/>
        <sz val="11"/>
        <color theme="1"/>
        <rFont val="Calibri"/>
        <family val="2"/>
        <scheme val="minor"/>
      </rPr>
      <t>Indicador de Gestión</t>
    </r>
    <r>
      <rPr>
        <sz val="11"/>
        <color theme="1"/>
        <rFont val="Arial"/>
        <family val="2"/>
      </rPr>
      <t xml:space="preserve">
</t>
    </r>
    <r>
      <rPr>
        <u/>
        <sz val="11"/>
        <color theme="1"/>
        <rFont val="Calibri"/>
        <family val="2"/>
        <scheme val="minor"/>
      </rPr>
      <t xml:space="preserve">Frecuencia trimestral: </t>
    </r>
    <r>
      <rPr>
        <sz val="11"/>
        <color theme="1"/>
        <rFont val="Arial"/>
        <family val="2"/>
      </rPr>
      <t xml:space="preserve">
# de planes de acción por procesos evaluados por control interno / No de planes de acción por procesos suscritos en la vigencia *100%
</t>
    </r>
    <r>
      <rPr>
        <u/>
        <sz val="11"/>
        <color theme="1"/>
        <rFont val="Calibri"/>
        <family val="2"/>
        <scheme val="minor"/>
      </rPr>
      <t xml:space="preserve">Frecuencia cuatrimestral: </t>
    </r>
    <r>
      <rPr>
        <sz val="11"/>
        <color theme="1"/>
        <rFont val="Arial"/>
        <family val="2"/>
      </rPr>
      <t xml:space="preserve">
# de informes de seguimiento al Plan Anticorrupción y de Atención al Ciudadano / No de informes programados (3) *100%
# de mapas de riesgos evaluados / No de mapas de riesgos por procesos suscritos en la vigencia *100%
</t>
    </r>
    <r>
      <rPr>
        <b/>
        <sz val="11"/>
        <color theme="1"/>
        <rFont val="Calibri"/>
        <family val="2"/>
        <scheme val="minor"/>
      </rPr>
      <t>Indicador de cumplimiento</t>
    </r>
    <r>
      <rPr>
        <sz val="11"/>
        <color theme="1"/>
        <rFont val="Arial"/>
        <family val="2"/>
      </rPr>
      <t xml:space="preserve">
</t>
    </r>
    <r>
      <rPr>
        <u/>
        <sz val="11"/>
        <color theme="1"/>
        <rFont val="Calibri"/>
        <family val="2"/>
        <scheme val="minor"/>
      </rPr>
      <t>Frecuencia anual:</t>
    </r>
    <r>
      <rPr>
        <sz val="11"/>
        <color theme="1"/>
        <rFont val="Arial"/>
        <family val="2"/>
      </rPr>
      <t xml:space="preserve">
Seguimiento al Plan Estratégico</t>
    </r>
  </si>
  <si>
    <r>
      <rPr>
        <b/>
        <sz val="11"/>
        <color theme="1"/>
        <rFont val="Calibri"/>
        <family val="2"/>
        <scheme val="minor"/>
      </rPr>
      <t>Indicador de Gestión</t>
    </r>
    <r>
      <rPr>
        <sz val="11"/>
        <color theme="1"/>
        <rFont val="Arial"/>
        <family val="2"/>
      </rPr>
      <t xml:space="preserve">
# de elementos de planeación estratégica monitoreados o evaluados a través de las herramientas estandarizadas dispuestas para tal fin / No de elementos de planeación estratégica monitoreados o evaluados *100%</t>
    </r>
  </si>
  <si>
    <r>
      <rPr>
        <b/>
        <sz val="11"/>
        <color theme="1"/>
        <rFont val="Calibri"/>
        <family val="2"/>
        <scheme val="minor"/>
      </rPr>
      <t>Indicador de Cumplimiento</t>
    </r>
    <r>
      <rPr>
        <sz val="11"/>
        <color theme="1"/>
        <rFont val="Arial"/>
        <family val="2"/>
      </rPr>
      <t xml:space="preserve">
Código de Integridad adoptado y socializado</t>
    </r>
  </si>
  <si>
    <r>
      <rPr>
        <b/>
        <sz val="11"/>
        <rFont val="Calibri"/>
        <family val="2"/>
        <scheme val="minor"/>
      </rPr>
      <t>Indicador de Cumplimiento</t>
    </r>
    <r>
      <rPr>
        <sz val="11"/>
        <rFont val="Calibri"/>
        <family val="2"/>
        <scheme val="minor"/>
      </rPr>
      <t xml:space="preserve">
Procedimientos y requisitos elaborados</t>
    </r>
  </si>
  <si>
    <r>
      <rPr>
        <b/>
        <sz val="11"/>
        <rFont val="Calibri"/>
        <family val="2"/>
        <scheme val="minor"/>
      </rPr>
      <t>Indicador de Cumplimiento</t>
    </r>
    <r>
      <rPr>
        <sz val="11"/>
        <rFont val="Calibri"/>
        <family val="2"/>
        <scheme val="minor"/>
      </rPr>
      <t xml:space="preserve">
Procedimientos elaborados</t>
    </r>
  </si>
  <si>
    <r>
      <rPr>
        <b/>
        <sz val="11"/>
        <rFont val="Calibri"/>
        <family val="2"/>
        <scheme val="minor"/>
      </rPr>
      <t>Indicador de Cumplimiento</t>
    </r>
    <r>
      <rPr>
        <sz val="11"/>
        <rFont val="Calibri"/>
        <family val="2"/>
        <scheme val="minor"/>
      </rPr>
      <t xml:space="preserve">
Informe de análisis del Manual de Funciones y Competencias Laborales</t>
    </r>
  </si>
  <si>
    <r>
      <rPr>
        <b/>
        <sz val="11"/>
        <rFont val="Calibri"/>
        <family val="2"/>
        <scheme val="minor"/>
      </rPr>
      <t>Indicador de Gestión</t>
    </r>
    <r>
      <rPr>
        <sz val="11"/>
        <rFont val="Calibri"/>
        <family val="2"/>
        <scheme val="minor"/>
      </rPr>
      <t xml:space="preserve">
# de actividades de fortalecimiento de la cultura de trabajo en equipo desarrolladas / # de actividades de fortalecimiento de la cultura de trabajo en equipo programadas *100</t>
    </r>
  </si>
  <si>
    <r>
      <rPr>
        <b/>
        <sz val="11"/>
        <color theme="1"/>
        <rFont val="Calibri"/>
        <family val="2"/>
        <scheme val="minor"/>
      </rPr>
      <t>Indicador de Gestión</t>
    </r>
    <r>
      <rPr>
        <sz val="11"/>
        <color theme="1"/>
        <rFont val="Arial"/>
        <family val="2"/>
      </rPr>
      <t xml:space="preserve">
# de publicaciones o divulgaciones realizadas sobre avances de la gestión: datos, cifras e indicadores de desempeño / No de publicaciones soportadas en instrumentos de gestión institucional  * 100
</t>
    </r>
  </si>
  <si>
    <r>
      <rPr>
        <b/>
        <sz val="11"/>
        <color theme="1"/>
        <rFont val="Calibri"/>
        <family val="2"/>
        <scheme val="minor"/>
      </rPr>
      <t>Indicador de Gestión</t>
    </r>
    <r>
      <rPr>
        <sz val="11"/>
        <color theme="1"/>
        <rFont val="Arial"/>
        <family val="2"/>
      </rPr>
      <t xml:space="preserve">
# de publicaciones o divulgaciones realizadas sobre avances de la gestión: datos, cifras e indicadores de desempeño que citan enlaces de la fuente/# de publicaciones o divulgaciones realizadas sobre avances de la gestión: datos, cifras e indicadores de desempeño * 100
</t>
    </r>
  </si>
  <si>
    <r>
      <rPr>
        <b/>
        <sz val="11"/>
        <color theme="1"/>
        <rFont val="Calibri"/>
        <family val="2"/>
        <scheme val="minor"/>
      </rPr>
      <t>Indicador de Gestión</t>
    </r>
    <r>
      <rPr>
        <sz val="11"/>
        <color theme="1"/>
        <rFont val="Arial"/>
        <family val="2"/>
      </rPr>
      <t xml:space="preserve">
# de auditorías o actividades de seguimiento de control interno realizadas a la información institucional de avances de la gestión publicada/ # de auditorías o actividades de control interno programadas la información institucional de avances de la gestión publicada * 100</t>
    </r>
  </si>
  <si>
    <r>
      <rPr>
        <b/>
        <sz val="11"/>
        <color theme="1"/>
        <rFont val="Calibri"/>
        <family val="2"/>
        <scheme val="minor"/>
      </rPr>
      <t>Indicador de Cumplimiento</t>
    </r>
    <r>
      <rPr>
        <sz val="11"/>
        <color theme="1"/>
        <rFont val="Arial"/>
        <family val="2"/>
      </rPr>
      <t xml:space="preserve">
% de cumplimiento de la publicación de la información mínima obligatoria</t>
    </r>
  </si>
  <si>
    <r>
      <rPr>
        <b/>
        <sz val="11"/>
        <color theme="1"/>
        <rFont val="Calibri"/>
        <family val="2"/>
        <scheme val="minor"/>
      </rPr>
      <t>Indicador de Gestión</t>
    </r>
    <r>
      <rPr>
        <sz val="11"/>
        <color theme="1"/>
        <rFont val="Arial"/>
        <family val="2"/>
      </rPr>
      <t xml:space="preserve">
# de información validada según matriz de características de información a publicar /# de información publicada * 100</t>
    </r>
  </si>
  <si>
    <r>
      <rPr>
        <b/>
        <sz val="11"/>
        <color theme="1"/>
        <rFont val="Calibri"/>
        <family val="2"/>
        <scheme val="minor"/>
      </rPr>
      <t>Indicador de Cumplimiento</t>
    </r>
    <r>
      <rPr>
        <sz val="11"/>
        <color theme="1"/>
        <rFont val="Arial"/>
        <family val="2"/>
      </rPr>
      <t xml:space="preserve">
Portal en operación de acuerdo con mejoras identificadas.</t>
    </r>
  </si>
  <si>
    <r>
      <rPr>
        <b/>
        <sz val="11"/>
        <rFont val="Calibri"/>
        <family val="2"/>
        <scheme val="minor"/>
      </rPr>
      <t>Indicador de Gestión</t>
    </r>
    <r>
      <rPr>
        <sz val="11"/>
        <rFont val="Calibri"/>
        <family val="2"/>
        <scheme val="minor"/>
      </rPr>
      <t xml:space="preserve">
# de auditores internos de calidad certificados / # de funcionarios inscritos para auditores de calidad * 100</t>
    </r>
  </si>
  <si>
    <r>
      <rPr>
        <b/>
        <sz val="11"/>
        <rFont val="Calibri"/>
        <family val="2"/>
        <scheme val="minor"/>
      </rPr>
      <t>Indicador de Gestión</t>
    </r>
    <r>
      <rPr>
        <sz val="11"/>
        <rFont val="Calibri"/>
        <family val="2"/>
        <scheme val="minor"/>
      </rPr>
      <t xml:space="preserve">
# de procesos incluidos en el Programa Anual de Auditorías de Calidad / # de  procesos institucionales (11) *100</t>
    </r>
  </si>
  <si>
    <r>
      <rPr>
        <b/>
        <sz val="11"/>
        <rFont val="Calibri"/>
        <family val="2"/>
        <scheme val="minor"/>
      </rPr>
      <t>Indicador de Gestión</t>
    </r>
    <r>
      <rPr>
        <sz val="11"/>
        <rFont val="Calibri"/>
        <family val="2"/>
        <scheme val="minor"/>
      </rPr>
      <t xml:space="preserve">
# de soportes de tasa de uso verificados / # soportes de tasa de uso seleccionado según muestra *100</t>
    </r>
  </si>
  <si>
    <r>
      <rPr>
        <b/>
        <sz val="11"/>
        <rFont val="Calibri"/>
        <family val="2"/>
        <scheme val="minor"/>
      </rPr>
      <t>Indicador de Gestión</t>
    </r>
    <r>
      <rPr>
        <sz val="11"/>
        <rFont val="Calibri"/>
        <family val="2"/>
        <scheme val="minor"/>
      </rPr>
      <t xml:space="preserve">
# de capacitaciones realizadas/# de capacitaciones programadas *100</t>
    </r>
  </si>
  <si>
    <r>
      <rPr>
        <b/>
        <sz val="11"/>
        <rFont val="Calibri"/>
        <family val="2"/>
        <scheme val="minor"/>
      </rPr>
      <t>Indicador de Gestión</t>
    </r>
    <r>
      <rPr>
        <sz val="11"/>
        <rFont val="Calibri"/>
        <family val="2"/>
        <scheme val="minor"/>
      </rPr>
      <t xml:space="preserve">
# de novedades reportadas a talento humano (proceso disciplinario) / # de novedades identificadas relacionadas con omisión de reporte de las infracciones *100</t>
    </r>
  </si>
  <si>
    <r>
      <rPr>
        <b/>
        <sz val="11"/>
        <rFont val="Calibri"/>
        <family val="2"/>
        <scheme val="minor"/>
      </rPr>
      <t>Indicador de Gestión</t>
    </r>
    <r>
      <rPr>
        <sz val="11"/>
        <rFont val="Calibri"/>
        <family val="2"/>
        <scheme val="minor"/>
      </rPr>
      <t xml:space="preserve">
#  de reuniones realizadas / # de reuniones programadas *100</t>
    </r>
  </si>
  <si>
    <r>
      <rPr>
        <b/>
        <sz val="11"/>
        <rFont val="Calibri"/>
        <family val="2"/>
        <scheme val="minor"/>
      </rPr>
      <t>Indicador de Gestión</t>
    </r>
    <r>
      <rPr>
        <sz val="11"/>
        <rFont val="Calibri"/>
        <family val="2"/>
        <scheme val="minor"/>
      </rPr>
      <t xml:space="preserve">
# de tasas de uso con imagen de planilla verificadas/numero de tasas de uso vendidas *100</t>
    </r>
  </si>
  <si>
    <r>
      <rPr>
        <b/>
        <sz val="11"/>
        <rFont val="Calibri"/>
        <family val="2"/>
        <scheme val="minor"/>
      </rPr>
      <t>Indicador de Gestión</t>
    </r>
    <r>
      <rPr>
        <sz val="11"/>
        <rFont val="Calibri"/>
        <family val="2"/>
        <scheme val="minor"/>
      </rPr>
      <t xml:space="preserve">
# auditorias realizadas/ # auditorias programadas *100</t>
    </r>
  </si>
  <si>
    <r>
      <rPr>
        <b/>
        <sz val="11"/>
        <rFont val="Calibri"/>
        <family val="2"/>
        <scheme val="minor"/>
      </rPr>
      <t>Indicador de Gestión</t>
    </r>
    <r>
      <rPr>
        <sz val="11"/>
        <rFont val="Calibri"/>
        <family val="2"/>
        <scheme val="minor"/>
      </rPr>
      <t xml:space="preserve">
#  alcoholimetrías reportadas por operador/# de alcoholimetrías reportadas por supervisores  * 100</t>
    </r>
  </si>
  <si>
    <r>
      <rPr>
        <b/>
        <sz val="11"/>
        <color theme="1"/>
        <rFont val="Calibri"/>
        <family val="2"/>
        <scheme val="minor"/>
      </rPr>
      <t>Indicador de Cumplimiento</t>
    </r>
    <r>
      <rPr>
        <sz val="11"/>
        <color theme="1"/>
        <rFont val="Arial"/>
        <family val="2"/>
      </rPr>
      <t xml:space="preserve">
Herramienta de monitoreo implementada
</t>
    </r>
    <r>
      <rPr>
        <b/>
        <sz val="11"/>
        <color theme="1"/>
        <rFont val="Calibri"/>
        <family val="2"/>
        <scheme val="minor"/>
      </rPr>
      <t>Indicador de Gestión</t>
    </r>
    <r>
      <rPr>
        <sz val="11"/>
        <color theme="1"/>
        <rFont val="Arial"/>
        <family val="2"/>
      </rPr>
      <t xml:space="preserve">
#  de PQRS respondidas oportunamente /# de PQRS recibidas  * 100
</t>
    </r>
  </si>
  <si>
    <r>
      <rPr>
        <b/>
        <sz val="11"/>
        <rFont val="Calibri"/>
        <family val="2"/>
        <scheme val="minor"/>
      </rPr>
      <t>Indicador de Gestión</t>
    </r>
    <r>
      <rPr>
        <sz val="11"/>
        <rFont val="Calibri"/>
        <family val="2"/>
        <scheme val="minor"/>
      </rPr>
      <t xml:space="preserve">
#  de informes de  PQRS publicados /# de PQRS a publicar año * 100
</t>
    </r>
  </si>
  <si>
    <r>
      <rPr>
        <b/>
        <sz val="11"/>
        <color theme="1"/>
        <rFont val="Calibri"/>
        <family val="2"/>
        <scheme val="minor"/>
      </rPr>
      <t>Indicador de Cumplimiento</t>
    </r>
    <r>
      <rPr>
        <sz val="11"/>
        <color theme="1"/>
        <rFont val="Arial"/>
        <family val="2"/>
      </rPr>
      <t xml:space="preserve">
Base de dato implementada
</t>
    </r>
    <r>
      <rPr>
        <b/>
        <sz val="11"/>
        <color theme="1"/>
        <rFont val="Calibri"/>
        <family val="2"/>
        <scheme val="minor"/>
      </rPr>
      <t>Indicador de Gestión</t>
    </r>
    <r>
      <rPr>
        <sz val="11"/>
        <color theme="1"/>
        <rFont val="Arial"/>
        <family val="2"/>
      </rPr>
      <t xml:space="preserve">
#  de historias laborales registradas /# de historias laborales total histórico entidad * 100
</t>
    </r>
  </si>
  <si>
    <r>
      <rPr>
        <b/>
        <sz val="11"/>
        <color theme="1"/>
        <rFont val="Calibri"/>
        <family val="2"/>
        <scheme val="minor"/>
      </rPr>
      <t>Indicador de Gestión</t>
    </r>
    <r>
      <rPr>
        <sz val="11"/>
        <color theme="1"/>
        <rFont val="Arial"/>
        <family val="2"/>
      </rPr>
      <t xml:space="preserve">
# de certificados laborales verificados con datos sustentados en las historias laborales o contratos / # de certificados laborales expedidos</t>
    </r>
  </si>
  <si>
    <r>
      <rPr>
        <b/>
        <sz val="11"/>
        <color theme="1"/>
        <rFont val="Calibri"/>
        <family val="2"/>
        <scheme val="minor"/>
      </rPr>
      <t>Indicador de Gestión</t>
    </r>
    <r>
      <rPr>
        <sz val="11"/>
        <color theme="1"/>
        <rFont val="Arial"/>
        <family val="2"/>
      </rPr>
      <t xml:space="preserve">
# de certificaciones laborales conformes / # de certificaciones laborales examinadas por control interno</t>
    </r>
  </si>
  <si>
    <r>
      <rPr>
        <b/>
        <sz val="11"/>
        <color theme="1"/>
        <rFont val="Calibri"/>
        <family val="2"/>
        <scheme val="minor"/>
      </rPr>
      <t>Indicador de Gestión</t>
    </r>
    <r>
      <rPr>
        <sz val="11"/>
        <color theme="1"/>
        <rFont val="Arial"/>
        <family val="2"/>
      </rPr>
      <t xml:space="preserve">
# de expedientes de posesiones con formato de verificación de cumplimiento conforme / # de posesiones realizadas</t>
    </r>
  </si>
  <si>
    <r>
      <rPr>
        <b/>
        <sz val="11"/>
        <color theme="1"/>
        <rFont val="Calibri"/>
        <family val="2"/>
        <scheme val="minor"/>
      </rPr>
      <t>Indicador de Gestión</t>
    </r>
    <r>
      <rPr>
        <sz val="11"/>
        <color theme="1"/>
        <rFont val="Arial"/>
        <family val="2"/>
      </rPr>
      <t xml:space="preserve">
# de auditorías o seguimientos de control interno ejecutadas sobre posesión de funcionarios / # de auditorías o seguimientos programados</t>
    </r>
  </si>
  <si>
    <r>
      <rPr>
        <b/>
        <sz val="11"/>
        <color theme="1"/>
        <rFont val="Calibri"/>
        <family val="2"/>
        <scheme val="minor"/>
      </rPr>
      <t>Indicador de Gestión</t>
    </r>
    <r>
      <rPr>
        <sz val="11"/>
        <color theme="1"/>
        <rFont val="Arial"/>
        <family val="2"/>
      </rPr>
      <t xml:space="preserve">
# de hojas de vida cargadas en el SIGEP con cargo a la entidad/ # de personas posesionadas o contratadas en el periodo</t>
    </r>
  </si>
  <si>
    <r>
      <rPr>
        <b/>
        <sz val="11"/>
        <color theme="1"/>
        <rFont val="Calibri"/>
        <family val="2"/>
        <scheme val="minor"/>
      </rPr>
      <t>Indicador de Gestión</t>
    </r>
    <r>
      <rPr>
        <sz val="11"/>
        <color theme="1"/>
        <rFont val="Arial"/>
        <family val="2"/>
      </rPr>
      <t xml:space="preserve">
# de nóminas filtradas y firmadas por los responsables de su revisión y validación / # de nóminas pagadas en el periodo</t>
    </r>
  </si>
  <si>
    <r>
      <rPr>
        <b/>
        <sz val="11"/>
        <color theme="1"/>
        <rFont val="Calibri"/>
        <family val="2"/>
        <scheme val="minor"/>
      </rPr>
      <t>Indicador de Gestión</t>
    </r>
    <r>
      <rPr>
        <sz val="11"/>
        <color theme="1"/>
        <rFont val="Arial"/>
        <family val="2"/>
      </rPr>
      <t xml:space="preserve">
# de actividades ejecutadas de promoción de ética y valores / # de actividades programadas *100</t>
    </r>
  </si>
  <si>
    <r>
      <rPr>
        <b/>
        <sz val="11"/>
        <color indexed="8"/>
        <rFont val="Calibri"/>
        <family val="2"/>
      </rPr>
      <t>Indicador de Gestión</t>
    </r>
    <r>
      <rPr>
        <sz val="11"/>
        <color theme="1"/>
        <rFont val="Arial"/>
        <family val="2"/>
      </rPr>
      <t xml:space="preserve">
# de planillas de seguridad social filtradas y firmadas por los responsables de su revisión y validación / # de planillas de seguridad social  pagadas en el periodo</t>
    </r>
  </si>
  <si>
    <r>
      <rPr>
        <b/>
        <sz val="11"/>
        <color theme="1"/>
        <rFont val="Calibri"/>
        <family val="2"/>
        <scheme val="minor"/>
      </rPr>
      <t xml:space="preserve">Indicador de Cumplimiento           </t>
    </r>
    <r>
      <rPr>
        <sz val="11"/>
        <color theme="1"/>
        <rFont val="Arial"/>
        <family val="2"/>
      </rPr>
      <t xml:space="preserve">            
Comité de bajas conformado</t>
    </r>
  </si>
  <si>
    <r>
      <rPr>
        <b/>
        <sz val="11"/>
        <color theme="1"/>
        <rFont val="Calibri"/>
        <family val="2"/>
        <scheme val="minor"/>
      </rPr>
      <t>Indicador de gestión</t>
    </r>
    <r>
      <rPr>
        <sz val="11"/>
        <color theme="1"/>
        <rFont val="Arial"/>
        <family val="2"/>
      </rPr>
      <t xml:space="preserve">
# de contratos pagados con el cumplimiento de requisitos / # de contratos pagados *100</t>
    </r>
  </si>
  <si>
    <r>
      <rPr>
        <b/>
        <sz val="11"/>
        <color theme="1"/>
        <rFont val="Calibri"/>
        <family val="2"/>
        <scheme val="minor"/>
      </rPr>
      <t>Indicador de gestión</t>
    </r>
    <r>
      <rPr>
        <sz val="11"/>
        <color theme="1"/>
        <rFont val="Arial"/>
        <family val="2"/>
      </rPr>
      <t xml:space="preserve">
# De pagos a los que se le aplicó correctamente los descuentos tributarios correspondientes / # de pagos donde aplicaban descuentos tributarios *100</t>
    </r>
  </si>
  <si>
    <r>
      <rPr>
        <b/>
        <sz val="11"/>
        <color theme="1"/>
        <rFont val="Calibri"/>
        <family val="2"/>
        <scheme val="minor"/>
      </rPr>
      <t>Indicador de gestión</t>
    </r>
    <r>
      <rPr>
        <sz val="11"/>
        <color theme="1"/>
        <rFont val="Arial"/>
        <family val="2"/>
      </rPr>
      <t xml:space="preserve">
# De pagos realizados de conformidad con el procedimiento / # de pagos realizados *100</t>
    </r>
  </si>
  <si>
    <r>
      <rPr>
        <b/>
        <sz val="11"/>
        <color theme="1"/>
        <rFont val="Calibri"/>
        <family val="2"/>
        <scheme val="minor"/>
      </rPr>
      <t>Indicador de gestión</t>
    </r>
    <r>
      <rPr>
        <sz val="11"/>
        <color theme="1"/>
        <rFont val="Arial"/>
        <family val="2"/>
      </rPr>
      <t xml:space="preserve">
Valor de descuentos realizados / # de descuentos aplicables*100</t>
    </r>
  </si>
  <si>
    <r>
      <rPr>
        <b/>
        <sz val="11"/>
        <color theme="1"/>
        <rFont val="Calibri"/>
        <family val="2"/>
        <scheme val="minor"/>
      </rPr>
      <t>Indicador de Gestión</t>
    </r>
    <r>
      <rPr>
        <sz val="11"/>
        <color theme="1"/>
        <rFont val="Arial"/>
        <family val="2"/>
      </rPr>
      <t xml:space="preserve">
# de informes sobre gestión y resultados de la defensa judicial por cada proceso / # de Procesos judiciales vigentes con apoderados.                       Solicitud a Control interno que haga auditoría sobre la calidad de la defensa judicial *100</t>
    </r>
  </si>
  <si>
    <r>
      <rPr>
        <b/>
        <sz val="11"/>
        <color theme="1"/>
        <rFont val="Calibri"/>
        <family val="2"/>
        <scheme val="minor"/>
      </rPr>
      <t xml:space="preserve">Indicador de Cumplimiento   </t>
    </r>
    <r>
      <rPr>
        <sz val="11"/>
        <color theme="1"/>
        <rFont val="Arial"/>
        <family val="2"/>
      </rPr>
      <t xml:space="preserve">
Plan de estímulos y bienestar con inclusión de Reconocimiento a funcionarios que ejercen la defensa judicial sin dejar vencer los términos y con decisiones exitosas para los intereses de la entidad.</t>
    </r>
  </si>
  <si>
    <r>
      <rPr>
        <b/>
        <sz val="11"/>
        <color theme="1"/>
        <rFont val="Calibri"/>
        <family val="2"/>
        <scheme val="minor"/>
      </rPr>
      <t>Indicador de Gestión</t>
    </r>
    <r>
      <rPr>
        <sz val="11"/>
        <color theme="1"/>
        <rFont val="Arial"/>
        <family val="2"/>
      </rPr>
      <t xml:space="preserve">
#. de Consultas y actos administrativos emitidos con revisión sobre su contenido / #. de Consultas, actos administrativos y conceptos emitidos *100</t>
    </r>
  </si>
  <si>
    <r>
      <rPr>
        <b/>
        <sz val="11"/>
        <color theme="1"/>
        <rFont val="Calibri"/>
        <family val="2"/>
        <scheme val="minor"/>
      </rPr>
      <t xml:space="preserve">Indicador de Cumplimiento  </t>
    </r>
    <r>
      <rPr>
        <sz val="11"/>
        <color theme="1"/>
        <rFont val="Arial"/>
        <family val="2"/>
      </rPr>
      <t xml:space="preserve">
Plan de estímulos y bienestar con inclusión de Reconocimiento a funcionarios que proyectan conceptos jurídicos sin objeciones sobre su contenido ni su oportunidad.</t>
    </r>
  </si>
  <si>
    <r>
      <rPr>
        <b/>
        <sz val="11"/>
        <color theme="1"/>
        <rFont val="Calibri"/>
        <family val="2"/>
        <scheme val="minor"/>
      </rPr>
      <t xml:space="preserve">Indicador de Gestión                                                                                                                      </t>
    </r>
    <r>
      <rPr>
        <sz val="11"/>
        <color theme="1"/>
        <rFont val="Arial"/>
        <family val="2"/>
      </rPr>
      <t xml:space="preserve">No. de funcionarios con usuarios y claves para el acceso a bases de datos con información clasificada, reservada / No. de funcionarios que requieren usuarios y claves de acceso a bases de datos de la entidad </t>
    </r>
  </si>
  <si>
    <r>
      <rPr>
        <b/>
        <sz val="11"/>
        <color theme="1"/>
        <rFont val="Calibri"/>
        <family val="2"/>
        <scheme val="minor"/>
      </rPr>
      <t>Indicador de Gestión</t>
    </r>
    <r>
      <rPr>
        <sz val="11"/>
        <color theme="1"/>
        <rFont val="Arial"/>
        <family val="2"/>
      </rPr>
      <t xml:space="preserve">
# de procesos de selección de proponentes con lista de chequeo aplicada sobre cumplimiento de requisitos esenciales / # de Procesos de selección de proponentes adelantados *100                                     </t>
    </r>
  </si>
  <si>
    <r>
      <rPr>
        <b/>
        <sz val="11"/>
        <color theme="1"/>
        <rFont val="Calibri"/>
        <family val="2"/>
        <scheme val="minor"/>
      </rPr>
      <t>Indicador de Gestión</t>
    </r>
    <r>
      <rPr>
        <sz val="11"/>
        <color theme="1"/>
        <rFont val="Arial"/>
        <family val="2"/>
      </rPr>
      <t xml:space="preserve">
# de instrucciones o socialización ejecutadas sobre procedimientos internos de selección de proponentes y sobre responsabilidades derivadas de procesos de contratación / # de instrucciones programadas sobre esas materias *100</t>
    </r>
  </si>
  <si>
    <r>
      <rPr>
        <b/>
        <sz val="11"/>
        <color theme="1"/>
        <rFont val="Calibri"/>
        <family val="2"/>
        <scheme val="minor"/>
      </rPr>
      <t>Indicador de Gestión</t>
    </r>
    <r>
      <rPr>
        <sz val="11"/>
        <color theme="1"/>
        <rFont val="Arial"/>
        <family val="2"/>
      </rPr>
      <t xml:space="preserve">
# de verificaciones realizadas sobre antecedentes disciplinarios, penales y policivos de los contratistas seleccionados / # de Contratistas seleccionados *100   </t>
    </r>
  </si>
  <si>
    <r>
      <rPr>
        <b/>
        <sz val="11"/>
        <color theme="1"/>
        <rFont val="Calibri"/>
        <family val="2"/>
        <scheme val="minor"/>
      </rPr>
      <t>Indicador de Gestión</t>
    </r>
    <r>
      <rPr>
        <sz val="11"/>
        <color theme="1"/>
        <rFont val="Arial"/>
        <family val="2"/>
      </rPr>
      <t xml:space="preserve">
# de Pliegos de Condiciones revisados respecto de su suficiencia, objetividad y transparencia / # de Pliegos de condiciones elaborados *100</t>
    </r>
  </si>
  <si>
    <r>
      <rPr>
        <b/>
        <sz val="11"/>
        <color theme="1"/>
        <rFont val="Calibri"/>
        <family val="2"/>
        <scheme val="minor"/>
      </rPr>
      <t>Indicador de Cumplimiento</t>
    </r>
    <r>
      <rPr>
        <sz val="11"/>
        <color theme="1"/>
        <rFont val="Arial"/>
        <family val="2"/>
      </rPr>
      <t xml:space="preserve">
Plan de estímulos y bienestar con inclusión de Reconocimiento a funcionarios que ejercen la defensa judicial sin dejar vencer los términos y con decisiones exitosas para los intereses de la entidad.</t>
    </r>
  </si>
  <si>
    <r>
      <rPr>
        <b/>
        <sz val="11"/>
        <color theme="1"/>
        <rFont val="Calibri"/>
        <family val="2"/>
        <scheme val="minor"/>
      </rPr>
      <t>Indicador de Cumplimiento</t>
    </r>
    <r>
      <rPr>
        <sz val="11"/>
        <color theme="1"/>
        <rFont val="Arial"/>
        <family val="2"/>
      </rPr>
      <t xml:space="preserve">
Formatos de supervisión de contratos estandarizados</t>
    </r>
  </si>
  <si>
    <r>
      <rPr>
        <b/>
        <sz val="11"/>
        <color theme="1"/>
        <rFont val="Calibri"/>
        <family val="2"/>
        <scheme val="minor"/>
      </rPr>
      <t>Indicador de Gestión</t>
    </r>
    <r>
      <rPr>
        <sz val="11"/>
        <color theme="1"/>
        <rFont val="Arial"/>
        <family val="2"/>
      </rPr>
      <t xml:space="preserve">
# de registros de préstamos de documentos o archivos / # de préstamos de documentos o archivos realizados *100</t>
    </r>
  </si>
  <si>
    <r>
      <rPr>
        <b/>
        <sz val="11"/>
        <color theme="1"/>
        <rFont val="Calibri"/>
        <family val="2"/>
        <scheme val="minor"/>
      </rPr>
      <t xml:space="preserve">Indicador de Cumplimiento  </t>
    </r>
    <r>
      <rPr>
        <sz val="11"/>
        <color theme="1"/>
        <rFont val="Arial"/>
        <family val="2"/>
      </rPr>
      <t xml:space="preserve">
Bases de datos actualizadas</t>
    </r>
  </si>
  <si>
    <r>
      <rPr>
        <b/>
        <sz val="11"/>
        <color theme="1"/>
        <rFont val="Calibri"/>
        <family val="2"/>
        <scheme val="minor"/>
      </rPr>
      <t xml:space="preserve">Indicador de Cumplimiento    </t>
    </r>
    <r>
      <rPr>
        <sz val="11"/>
        <color theme="1"/>
        <rFont val="Arial"/>
        <family val="2"/>
      </rPr>
      <t xml:space="preserve">    
Herramientas de seguridad sobre las bases de datos implementadas</t>
    </r>
  </si>
  <si>
    <r>
      <rPr>
        <b/>
        <sz val="11"/>
        <color theme="1"/>
        <rFont val="Calibri"/>
        <family val="2"/>
        <scheme val="minor"/>
      </rPr>
      <t>Indicador de Gestión</t>
    </r>
    <r>
      <rPr>
        <sz val="11"/>
        <color theme="1"/>
        <rFont val="Arial"/>
        <family val="2"/>
      </rPr>
      <t xml:space="preserve">
# de capacitaciones a supervisores de contratos realizadas / # de capacitaciones a supervisores de contratos programadas *100</t>
    </r>
  </si>
  <si>
    <r>
      <rPr>
        <b/>
        <sz val="11"/>
        <color theme="1"/>
        <rFont val="Calibri"/>
        <family val="2"/>
        <scheme val="minor"/>
      </rPr>
      <t>Indicador de Gestión</t>
    </r>
    <r>
      <rPr>
        <sz val="11"/>
        <color theme="1"/>
        <rFont val="Arial"/>
        <family val="2"/>
      </rPr>
      <t xml:space="preserve">
# de actividades de mejoramiento de infraestructura realizadas /# de actividades de mejoramiento de infraestructura identificadas</t>
    </r>
  </si>
  <si>
    <t>Jefe de Talento Humano, Jefe de Atención al Ciudadano y Gestión Documental y Jefe de Sistemas.</t>
  </si>
  <si>
    <t>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 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 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 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 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 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 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t>
  </si>
  <si>
    <t>Alterar o manipular  la información contenida en la  nómina buscando favorecimiento propio y/o de un tercero.</t>
  </si>
  <si>
    <t>Alterar o manipular  la información critica y sensible contenida en la liquidación del sistema de seguridad social buscando favorecimiento propio y/o de un tercero.</t>
  </si>
  <si>
    <t>Favorecer la inclusión de nuevas empresas transportadoras sin el cumplimiento de los requisitos normativos y de parque automotor.</t>
  </si>
  <si>
    <t>No reportar las no conformidades en las evaluaciones y seguimientos al sistema de gestión institucional para buscar un provecho propio o de un tercero.</t>
  </si>
  <si>
    <t>Excluir en la programación de las auditorías procesos con deficiencias para evitar que se conozcan las irregularidades.</t>
  </si>
  <si>
    <t>No Solicitar la Planilla de viaje expedida por la empresa de transportes para beneficio propio y del conductor.</t>
  </si>
  <si>
    <t>Autorizar en "Conduce" la expedición de una tasa de uso a un conductor que no este previamente inscrito en nuestra base de datos para favorecerlo.</t>
  </si>
  <si>
    <t>No generar el cobro correspondiente por Tasa de Uso según el tipo de vehículo para beneficio propio y del conductor.</t>
  </si>
  <si>
    <t>Autorizar en "Conduce" la expedición de una tasa de uso en tránsito cuando su destino es de origen para favorecer económicamente al transportador y/o conductor.</t>
  </si>
  <si>
    <t>No reportar el informe de prueba positiva de alcoholemia realizada al conductor a la empresa de transporte, para beneficio del conductor y/o propio.</t>
  </si>
  <si>
    <t>No solicitar de manera intencional el certificado de desinfección del vehículo para beneficio del conductor y/o propio.</t>
  </si>
  <si>
    <t>No generar el cobro correspondiente por parqueo de vehículos posterior a la 1 H- 20 min para beneficio propio y del conductor.</t>
  </si>
  <si>
    <t>Adulterar información sobre cumplimiento de los términos a las respuestas de las Peticiones, Quejas, Reclamos y Sugerencias a través de los informes presentados a la Alta Dirección, Control Interno, Organismos de Control y Ciudadanía.</t>
  </si>
  <si>
    <t>Desviar el curso de las denuncias contra los servidores públicos de la entidad que puedan constituir delitos, contravenciones, detrimentos e irregularidades en general.</t>
  </si>
  <si>
    <t>Manipular la selección de funcionarios para  incentivos y actividades de bienestar para favorecer a unos en particular o sacar provecho propio.</t>
  </si>
  <si>
    <t>Dar de baja, irregularmente, a bienes de la entidad para obtener provecho o favorecer a terceros.</t>
  </si>
  <si>
    <t>Realizar pagos sin el lleno de los requisitos legales, con el fin de favorecer a terceros.</t>
  </si>
  <si>
    <t>Alterar, injustificadamente, las liquidaciones de descuentos obligatorios (Retención en la Fuente, Estampillas).</t>
  </si>
  <si>
    <t>Aceptar dinero o cualquier otra forma de remuneración a cambio de agilizar, retardar u omitir el pago de las obligaciones de la entidad.</t>
  </si>
  <si>
    <t>Que los responsables de la defensa judicial dejen vencer los términos procesales para favorecer los intereses de la contraparte.</t>
  </si>
  <si>
    <t>Violación al régimen de inhabilidades e incompatibilidades para favorecer terceros.</t>
  </si>
  <si>
    <t>Elaboración de pliegos de condiciones ajustados para favorecer a terceros.</t>
  </si>
  <si>
    <t>Deficiencias deliberadas en supervisión e interventoría de contratos.</t>
  </si>
  <si>
    <t>Pérdida, ocultamiento y modificación indebida de documentos para favorecer a terceros (adulteración de registros, falsificación de firmas, fuga de información sensible).</t>
  </si>
  <si>
    <t>Posibilidad de permitir y omitir alteraciones en  la planilla de seguridad social para obtener un beneficio particular, en desarrollo de las funciones de supervisor.</t>
  </si>
  <si>
    <t>Entregar un recibido a satisfacción sin cumplir con el objeto del contrato para beneficio propio en desarrollo de los contratos de mantenimiento correctivo y preventivo de infraestructura.</t>
  </si>
  <si>
    <t>Omitir la Supervisión de la labor contratada por la entidad relacionada con el mantenimiento preventivo o correctivo de la infraestructura.</t>
  </si>
  <si>
    <t>Permitir el uso de materiales de baja calidad para las obras de mantenimiento para beneficio propio.</t>
  </si>
  <si>
    <t>Ocultar en los informes de control interno irregularidades o deficiencias y/o conceptuar favorablemente, contrario a las evidencias con el fin de conseguir algún beneficio particular para si o para terceros.</t>
  </si>
  <si>
    <t>Excluir de las visitas internas procesos o temas por petición de superiores, lideres de procesos o agentes externos, para ocultar irregularidades o deficiencias.</t>
  </si>
  <si>
    <t>Manipular los informes reglamentarios (austeridad en el gasto, defensa judicial y/o PQRS) para ocultar deficiencias.</t>
  </si>
  <si>
    <t>Inadecuada selección de Asesor de Control Interno, Subgerentes, Secretario General y Jefes de Procesos</t>
  </si>
  <si>
    <t>Ausencia de valores éticos, amiguismo y Tráfico de influencias</t>
  </si>
  <si>
    <t>Implementación y Socialización del Código de Integridad, que implique el desarrollo institucional contemplado en el Plan de Acción.</t>
  </si>
  <si>
    <t>Jefe de Sistemas, Jefe de Planeación al Ciudadano y Gestión Documental.</t>
  </si>
  <si>
    <t>Jefe de Sistemas, Jefe de Planeación, Asesor de Control Interno y Responsables de cada proceso.</t>
  </si>
  <si>
    <t>Jefe de Sistemas, Jefe de Planeación y Asesor de Control Interno.</t>
  </si>
  <si>
    <t>Incentivar la capacitación de funcionarios en MIPG, Calidad y Auditorias Internas de Gestión, con el fin de fortalecer el crecimiento y mejoramiento continuo de la Calidad en los servicios que brinda la Terminal Metropolitana de Transportes de Barranquilla S.A.</t>
  </si>
  <si>
    <t>A través de capacitaciones dirigidas por profesionales idóneos, alianzas, convenios o contratando organizaciones idóneas para brindar formación a los funcionarios de la entidad como auditores internos de cada proceso institucional.</t>
  </si>
  <si>
    <t>Los lideres de cada proceso deberán inscribirse en el curdo virtual Modelo Integrado de Planeación y Gestión MIPG para recibir la capacitación adecuada</t>
  </si>
  <si>
    <t>Registros de inscripción y cumplimiento de la evaluación de cada dimensión.</t>
  </si>
  <si>
    <t>Subdirector Administrativo, Subgerente Financiero.</t>
  </si>
  <si>
    <t>Herramienta de control en Excel</t>
  </si>
  <si>
    <t>Diseñar una herramienta de control en Excel para hacer seguimiento a los beneficiarios de las actividades de Bienestar social</t>
  </si>
  <si>
    <t>Fortalecimiento de filtros al registro de liquidación de seguridad social; verificar que el listado de funcionarios este acorde con los registrados en la planta de la entidad, verificar salarios y reporte de novedades.</t>
  </si>
  <si>
    <t>Ante la identificación de una novedad no justificada en la liquidación de la seguridad social, se regresará al profesional universitario encargado, para su revisión y rectificación pertinente</t>
  </si>
  <si>
    <t>Acciones de seguimiento por parte de la oficina de control interno a la liquidación de la seguridad social.</t>
  </si>
  <si>
    <t>Se verifica que los conceptos liquidados en la liquidación de la seguridad social mensual y en sus novedades corresponda a los criterios legales y a la realidad en cada caso o por cada funcionario</t>
  </si>
  <si>
    <t>Ante la detección de inconsistencias en las liquidaciones de seguridad social una vez revisadas por los filtros, se comunicara a la oficina de talento humano para que inicie la investigación preliminar correspondiente</t>
  </si>
  <si>
    <t>Jefe de Tesorería, Jefe de Contabilidad, Jefe de Presupuesto.</t>
  </si>
  <si>
    <t>Subgerente Financiero, Jefe de Contabilidad y Jefe de Tesorería</t>
  </si>
  <si>
    <t>Subgerencia Financiera y Jefe de Presupuesto</t>
  </si>
  <si>
    <t>Subgerencia Financiera, Jefe de Contabilidad y Jefe de Tesorería.</t>
  </si>
  <si>
    <t>Elaborar una herramienta en Excel indicando los términos procesales y las épocas de vencimiento de cada proceso y confrontarlos con las circunstancias de cada proceso.</t>
  </si>
  <si>
    <r>
      <rPr>
        <b/>
        <sz val="11"/>
        <color theme="1"/>
        <rFont val="Calibri"/>
        <family val="2"/>
        <scheme val="minor"/>
      </rPr>
      <t>Indicador de Gestión</t>
    </r>
    <r>
      <rPr>
        <sz val="11"/>
        <color theme="1"/>
        <rFont val="Arial"/>
        <family val="2"/>
      </rPr>
      <t xml:space="preserve">
No. de funcionarios participantes de eventos de fortalecimiento de competencias sobre el SGC / No. de funcionarios de la entidad </t>
    </r>
  </si>
  <si>
    <r>
      <rPr>
        <b/>
        <sz val="11"/>
        <color theme="1"/>
        <rFont val="Calibri"/>
        <family val="2"/>
        <scheme val="minor"/>
      </rPr>
      <t>Indicador de Cumplimiento</t>
    </r>
    <r>
      <rPr>
        <sz val="11"/>
        <color theme="1"/>
        <rFont val="Arial"/>
        <family val="2"/>
      </rPr>
      <t xml:space="preserve">
Herramienta en Excel aplicada para selección de funcionarios beneficiarios de actividades de Bienestar social</t>
    </r>
  </si>
  <si>
    <r>
      <rPr>
        <b/>
        <sz val="11"/>
        <color theme="1"/>
        <rFont val="Calibri"/>
        <family val="2"/>
        <scheme val="minor"/>
      </rPr>
      <t xml:space="preserve">Indicador de Cumplimiento    </t>
    </r>
    <r>
      <rPr>
        <sz val="11"/>
        <color theme="1"/>
        <rFont val="Arial"/>
        <family val="2"/>
      </rPr>
      <t xml:space="preserve">
Herramienta en Excel aplicada para hacer seguimiento a los funcionarios beneficiarios de actividades de Bienestar social</t>
    </r>
  </si>
  <si>
    <r>
      <rPr>
        <b/>
        <sz val="11"/>
        <color indexed="8"/>
        <rFont val="Calibri"/>
        <family val="2"/>
      </rPr>
      <t>Indicador de Gestión</t>
    </r>
    <r>
      <rPr>
        <sz val="11"/>
        <color theme="1"/>
        <rFont val="Arial"/>
        <family val="2"/>
      </rPr>
      <t xml:space="preserve">
# de auditorías o seguimientos de control interno ejecutadas sobre la liquidación de planillas de seguridad social / # de auditorías o seguimientos programados</t>
    </r>
  </si>
  <si>
    <r>
      <rPr>
        <b/>
        <sz val="11"/>
        <color theme="1"/>
        <rFont val="Calibri"/>
        <family val="2"/>
        <scheme val="minor"/>
      </rPr>
      <t>Indicador de cumplimiento</t>
    </r>
    <r>
      <rPr>
        <sz val="11"/>
        <color theme="1"/>
        <rFont val="Arial"/>
        <family val="2"/>
      </rPr>
      <t xml:space="preserve">
Software financiero actualizado con parámetros para pagos</t>
    </r>
  </si>
  <si>
    <r>
      <rPr>
        <b/>
        <sz val="11"/>
        <color theme="1"/>
        <rFont val="Calibri"/>
        <family val="2"/>
        <scheme val="minor"/>
      </rPr>
      <t>Indicador de cumplimiento</t>
    </r>
    <r>
      <rPr>
        <sz val="11"/>
        <color theme="1"/>
        <rFont val="Arial"/>
        <family val="2"/>
      </rPr>
      <t xml:space="preserve">
Software financiero actualizado con parámetros para calculas descuentos tributarios</t>
    </r>
  </si>
  <si>
    <r>
      <rPr>
        <b/>
        <sz val="11"/>
        <color theme="1"/>
        <rFont val="Calibri"/>
        <family val="2"/>
        <scheme val="minor"/>
      </rPr>
      <t>Indicador de cumplimiento</t>
    </r>
    <r>
      <rPr>
        <sz val="11"/>
        <color theme="1"/>
        <rFont val="Arial"/>
        <family val="2"/>
      </rPr>
      <t xml:space="preserve">
Valor de transferencias realizadas a las entidades correspondientes por deducciones tributarias / Valor de deducciones tributarias sobre los pagos *100</t>
    </r>
  </si>
  <si>
    <r>
      <rPr>
        <b/>
        <sz val="11"/>
        <color theme="1"/>
        <rFont val="Calibri"/>
        <family val="2"/>
        <scheme val="minor"/>
      </rPr>
      <t xml:space="preserve">Indicador de Cumplimiento  </t>
    </r>
    <r>
      <rPr>
        <sz val="11"/>
        <color theme="1"/>
        <rFont val="Arial"/>
        <family val="2"/>
      </rPr>
      <t xml:space="preserve">  
Herramienta en Excel que contemple los términos procesales y las épocas de vencimiento en cada proceso. 
</t>
    </r>
    <r>
      <rPr>
        <b/>
        <sz val="11"/>
        <color theme="1"/>
        <rFont val="Calibri"/>
        <family val="2"/>
        <scheme val="minor"/>
      </rPr>
      <t xml:space="preserve">Indicador de Gestión       </t>
    </r>
    <r>
      <rPr>
        <sz val="11"/>
        <color theme="1"/>
        <rFont val="Arial"/>
        <family val="2"/>
      </rPr>
      <t xml:space="preserve">                                                                                                         # de seguimientos a términos y de épocas de vencimiento de cada proceso judicial de la entidad confrontados o revidados en campo o en los expedientes / #de procesos judiciales de la entidad *100</t>
    </r>
  </si>
  <si>
    <r>
      <rPr>
        <b/>
        <sz val="11"/>
        <color theme="1"/>
        <rFont val="Calibri"/>
        <family val="2"/>
        <scheme val="minor"/>
      </rPr>
      <t>Indicador de Gestión</t>
    </r>
    <r>
      <rPr>
        <sz val="11"/>
        <color theme="1"/>
        <rFont val="Arial"/>
        <family val="2"/>
      </rPr>
      <t xml:space="preserve">
# de seguimientos con lista de chequeo sobre cumplimiento de términos procesales y actuaciones surtidas en cada proceso / # de Seguimientos programados *100                                                                                                                                     </t>
    </r>
    <r>
      <rPr>
        <b/>
        <sz val="11"/>
        <color theme="1"/>
        <rFont val="Calibri"/>
        <family val="2"/>
        <scheme val="minor"/>
      </rPr>
      <t xml:space="preserve">Indicador de Cumplimiento   </t>
    </r>
    <r>
      <rPr>
        <sz val="11"/>
        <color theme="1"/>
        <rFont val="Arial"/>
        <family val="2"/>
      </rPr>
      <t xml:space="preserve">
Solicitud a Control interno que haga auditoría sobre la oportunidad de la defensa judicial</t>
    </r>
  </si>
  <si>
    <r>
      <rPr>
        <b/>
        <sz val="11"/>
        <color theme="1"/>
        <rFont val="Calibri"/>
        <family val="2"/>
        <scheme val="minor"/>
      </rPr>
      <t xml:space="preserve">Indicador de Cumplimiento   </t>
    </r>
    <r>
      <rPr>
        <sz val="11"/>
        <color theme="1"/>
        <rFont val="Arial"/>
        <family val="2"/>
      </rPr>
      <t xml:space="preserve">
Difusión del código de integridad 
</t>
    </r>
    <r>
      <rPr>
        <b/>
        <sz val="11"/>
        <color theme="1"/>
        <rFont val="Calibri"/>
        <family val="2"/>
        <scheme val="minor"/>
      </rPr>
      <t>Indicador de Gestión</t>
    </r>
    <r>
      <rPr>
        <sz val="11"/>
        <color theme="1"/>
        <rFont val="Arial"/>
        <family val="2"/>
      </rPr>
      <t xml:space="preserve">
# de actas de socialización y compromiso de cumplimiento y respeto del código de integridad / # de funcionarios de la entidad *100</t>
    </r>
  </si>
  <si>
    <r>
      <rPr>
        <b/>
        <sz val="11"/>
        <color theme="1"/>
        <rFont val="Calibri"/>
        <family val="2"/>
        <scheme val="minor"/>
      </rPr>
      <t xml:space="preserve">Indicador de Cumplimiento    </t>
    </r>
    <r>
      <rPr>
        <sz val="11"/>
        <color theme="1"/>
        <rFont val="Arial"/>
        <family val="2"/>
      </rPr>
      <t xml:space="preserve">   
Difusión del código de integridad                                                     
 </t>
    </r>
    <r>
      <rPr>
        <b/>
        <sz val="11"/>
        <color theme="1"/>
        <rFont val="Calibri"/>
        <family val="2"/>
        <scheme val="minor"/>
      </rPr>
      <t>Indicador de Gestión</t>
    </r>
    <r>
      <rPr>
        <sz val="11"/>
        <color theme="1"/>
        <rFont val="Arial"/>
        <family val="2"/>
      </rPr>
      <t xml:space="preserve">
# de actas de socialización y compromiso de cumplimiento y respeto del código de integridad / #de funcionarios de la entidad *100</t>
    </r>
  </si>
  <si>
    <r>
      <rPr>
        <b/>
        <sz val="11"/>
        <rFont val="Calibri"/>
        <family val="2"/>
        <scheme val="minor"/>
      </rPr>
      <t>Indicador de Gestión</t>
    </r>
    <r>
      <rPr>
        <sz val="11"/>
        <rFont val="Calibri"/>
        <family val="2"/>
        <scheme val="minor"/>
      </rPr>
      <t xml:space="preserve">
# de supervisores con idóneos asignados / # supervisores asignados*100</t>
    </r>
  </si>
  <si>
    <t>Influenciar o presionar a funcionarios de los distintos niveles jerárquicos, para que tomen decisiones contrarias a la Ley, los interéses de la entidad,  que se apartan del deber legal, procedimientos y lineamientos institucionales.</t>
  </si>
  <si>
    <t>Gerente, Jefe de Planeación, Jefe de Talento Humano y Responsables cada proceso.</t>
  </si>
  <si>
    <t>Ante la identificación de duplicidades, ausencia de claridades o roles, o necesidad de complementar, se hará necesaria la revisión del modelo de operación por proceso y la realización de ajustes pertinentes. Ante la no realización del control consistente en socializar de manera grupal del modelo de operación de proceso con el fin de coadyuvar al entendimiento de la organización, la oficina de control interno deberá pronunciarse de acuerdo a sus procedimientos.</t>
  </si>
  <si>
    <t>Ausencia de mecanismo, procedimientos o instrumentos de monitoreo y seguimiento a la planeación institucional.</t>
  </si>
  <si>
    <t>Falta de integridad en la gestión institucional.</t>
  </si>
  <si>
    <t>Asesor de control interno</t>
  </si>
  <si>
    <t>Herramienta de control y administración de PQRS</t>
  </si>
  <si>
    <t>Definir usuarios y perfiles del personal autorizado para administrar y gestionar las bases de datos de la entidad.</t>
  </si>
  <si>
    <t>Evitar que personas ajenas al proceso accedan a las bases de datos, con el fin de modificarlas.</t>
  </si>
  <si>
    <t>Registro de asignación de usuarios y claves</t>
  </si>
  <si>
    <t>Plan de incentivo 2021</t>
  </si>
  <si>
    <t>Verificar la  inexistencia de antecedentes disciplinarios, fiscales y policivos de cada contratista y que a su vez manifieste, bajo la gravedad del juramento, no estar impedido para suscribir ni ejecutar el contrato.</t>
  </si>
  <si>
    <t>Acto de formación grupal sobre ética y valores que promueva y difunda los valores corporativos de la entidad  / Oficio de solicitud de actuación de control interno/ Solicitud de certificados de inexistencia de antecedentes.</t>
  </si>
  <si>
    <t>Plan de estímulos e incentivos 2021</t>
  </si>
  <si>
    <t xml:space="preserve">Se realiza la asignación de claves y usuarios a las personas competentes las cuales tienen esa función definida el manual de  funciones y competencias laborales. Se les asigna la clave y se le informa que ésta es de carácter personal e intransferible. </t>
  </si>
  <si>
    <t xml:space="preserve">El Préstamo de usuario, el uso inadecuado de la información contenida en las base de datos administradas o la edición de la información contenida en ellas será motivo de sanciones que iniciará la Jefatura de Gestión Humana. </t>
  </si>
  <si>
    <t>Definir responsabilidades, manual de procesos y procedimientos y jefe inmediato para cada cargo con el fin de evitar extralimitación de funciones.</t>
  </si>
  <si>
    <r>
      <rPr>
        <b/>
        <sz val="11"/>
        <color theme="1"/>
        <rFont val="Calibri"/>
        <family val="2"/>
        <scheme val="minor"/>
      </rPr>
      <t>Indicador de Cumplimiento</t>
    </r>
    <r>
      <rPr>
        <sz val="11"/>
        <color theme="1"/>
        <rFont val="Arial"/>
        <family val="2"/>
      </rPr>
      <t xml:space="preserve">
Registro de asignación de usuarios y claves a funcionarios competentes.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</si>
</sst>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240A]General"/>
    <numFmt numFmtId="165" formatCode="[$$-240A]#,##0.00;[Red]&quot;(&quot;[$$-240A]#,##0.00&quot;)&quot;"/>
  </numFmts>
  <fonts count="39" x14ac:knownFonts="1">
    <font>
      <sz val="11"/>
      <color theme="1"/>
      <name val="Arial"/>
      <family val="2"/>
    </font>
    <font>
      <sz val="11"/>
      <color theme="1"/>
      <name val="Arial"/>
      <family val="2"/>
    </font>
    <font>
      <sz val="11"/>
      <color rgb="FF000000"/>
      <name val="Calibri"/>
      <family val="2"/>
    </font>
    <font>
      <b/>
      <i/>
      <sz val="16"/>
      <color theme="1"/>
      <name val="Arial"/>
      <family val="2"/>
    </font>
    <font>
      <b/>
      <i/>
      <u/>
      <sz val="11"/>
      <color theme="1"/>
      <name val="Arial"/>
      <family val="2"/>
    </font>
    <font>
      <b/>
      <sz val="20"/>
      <color rgb="FF000000"/>
      <name val="Arial"/>
      <family val="2"/>
    </font>
    <font>
      <sz val="11"/>
      <color rgb="FF000000"/>
      <name val="Arial"/>
      <family val="2"/>
    </font>
    <font>
      <b/>
      <sz val="14"/>
      <color rgb="FF000000"/>
      <name val="Arial"/>
      <family val="2"/>
    </font>
    <font>
      <b/>
      <sz val="16"/>
      <color rgb="FFFFFFFF"/>
      <name val="Arial"/>
      <family val="2"/>
    </font>
    <font>
      <b/>
      <sz val="12"/>
      <color rgb="FFFFFFFF"/>
      <name val="Arial"/>
      <family val="2"/>
    </font>
    <font>
      <b/>
      <sz val="14"/>
      <color rgb="FFFFFFFF"/>
      <name val="Arial"/>
      <family val="2"/>
    </font>
    <font>
      <sz val="16"/>
      <color rgb="FFFFFFFF"/>
      <name val="Arial"/>
      <family val="2"/>
    </font>
    <font>
      <sz val="12"/>
      <color rgb="FF000000"/>
      <name val="Arial"/>
      <family val="2"/>
    </font>
    <font>
      <b/>
      <sz val="10"/>
      <color rgb="FFFFFFFF"/>
      <name val="Arial"/>
      <family val="2"/>
    </font>
    <font>
      <b/>
      <sz val="12"/>
      <color rgb="FF000000"/>
      <name val="Arial"/>
      <family val="2"/>
    </font>
    <font>
      <sz val="12"/>
      <color rgb="FFFFFFFF"/>
      <name val="Arial"/>
      <family val="2"/>
    </font>
    <font>
      <b/>
      <sz val="8"/>
      <color rgb="FF000000"/>
      <name val="Arial"/>
      <family val="2"/>
    </font>
    <font>
      <sz val="8"/>
      <color rgb="FFFFFFFF"/>
      <name val="Arial"/>
      <family val="2"/>
    </font>
    <font>
      <sz val="8"/>
      <color rgb="FF000000"/>
      <name val="Arial"/>
      <family val="2"/>
    </font>
    <font>
      <sz val="7.5"/>
      <color rgb="FF000000"/>
      <name val="Arial"/>
      <family val="2"/>
    </font>
    <font>
      <sz val="7"/>
      <color rgb="FF000000"/>
      <name val="Arial"/>
      <family val="2"/>
    </font>
    <font>
      <sz val="11"/>
      <color rgb="FFFFFFFF"/>
      <name val="Calibri"/>
      <family val="2"/>
    </font>
    <font>
      <sz val="12"/>
      <color rgb="FFFF0000"/>
      <name val="Arial"/>
      <family val="2"/>
    </font>
    <font>
      <sz val="10"/>
      <color rgb="FFFFFFFF"/>
      <name val="Arial"/>
      <family val="2"/>
    </font>
    <font>
      <sz val="11"/>
      <color rgb="FFFFFFFF"/>
      <name val="Arial"/>
      <family val="2"/>
    </font>
    <font>
      <sz val="11"/>
      <color rgb="FFFF0000"/>
      <name val="Arial"/>
      <family val="2"/>
    </font>
    <font>
      <b/>
      <sz val="11"/>
      <color rgb="FFFFFFFF"/>
      <name val="Arial"/>
      <family val="2"/>
    </font>
    <font>
      <sz val="10"/>
      <color rgb="FF000000"/>
      <name val="Arial"/>
      <family val="2"/>
    </font>
    <font>
      <b/>
      <sz val="11"/>
      <color rgb="FF000000"/>
      <name val="Calibri"/>
      <family val="2"/>
    </font>
    <font>
      <b/>
      <sz val="11"/>
      <color theme="1"/>
      <name val="Calibri"/>
      <family val="2"/>
    </font>
    <font>
      <sz val="11"/>
      <color theme="1"/>
      <name val="Calibri"/>
      <family val="2"/>
    </font>
    <font>
      <sz val="11"/>
      <color rgb="FFFF0000"/>
      <name val="Calibri"/>
      <family val="2"/>
    </font>
    <font>
      <sz val="12"/>
      <color theme="1"/>
      <name val="Arial"/>
      <family val="2"/>
    </font>
    <font>
      <sz val="11"/>
      <color rgb="FFFF0000"/>
      <name val="Calibri"/>
      <family val="2"/>
      <scheme val="minor"/>
    </font>
    <font>
      <b/>
      <sz val="11"/>
      <color theme="1"/>
      <name val="Calibri"/>
      <family val="2"/>
      <scheme val="minor"/>
    </font>
    <font>
      <sz val="11"/>
      <name val="Calibri"/>
      <family val="2"/>
      <scheme val="minor"/>
    </font>
    <font>
      <u/>
      <sz val="11"/>
      <color theme="1"/>
      <name val="Calibri"/>
      <family val="2"/>
      <scheme val="minor"/>
    </font>
    <font>
      <b/>
      <sz val="11"/>
      <name val="Calibri"/>
      <family val="2"/>
      <scheme val="minor"/>
    </font>
    <font>
      <b/>
      <sz val="11"/>
      <color indexed="8"/>
      <name val="Calibri"/>
      <family val="2"/>
    </font>
  </fonts>
  <fills count="21">
    <fill>
      <patternFill patternType="none"/>
    </fill>
    <fill>
      <patternFill patternType="gray125"/>
    </fill>
    <fill>
      <patternFill patternType="solid">
        <fgColor rgb="FFA6A6A6"/>
        <bgColor rgb="FFA6A6A6"/>
      </patternFill>
    </fill>
    <fill>
      <patternFill patternType="solid">
        <fgColor rgb="FFBFBFBF"/>
        <bgColor rgb="FFBFBFBF"/>
      </patternFill>
    </fill>
    <fill>
      <patternFill patternType="solid">
        <fgColor rgb="FF006666"/>
        <bgColor rgb="FF006666"/>
      </patternFill>
    </fill>
    <fill>
      <patternFill patternType="solid">
        <fgColor rgb="FF009999"/>
        <bgColor rgb="FF009999"/>
      </patternFill>
    </fill>
    <fill>
      <patternFill patternType="solid">
        <fgColor rgb="FF808080"/>
        <bgColor rgb="FF808080"/>
      </patternFill>
    </fill>
    <fill>
      <patternFill patternType="solid">
        <fgColor rgb="FFFF6600"/>
        <bgColor rgb="FFFF6600"/>
      </patternFill>
    </fill>
    <fill>
      <patternFill patternType="solid">
        <fgColor rgb="FFD7E4BD"/>
        <bgColor rgb="FFD7E4BD"/>
      </patternFill>
    </fill>
    <fill>
      <patternFill patternType="solid">
        <fgColor rgb="FFFFFFFF"/>
        <bgColor rgb="FFFFFFFF"/>
      </patternFill>
    </fill>
    <fill>
      <patternFill patternType="solid">
        <fgColor rgb="FFD9D9D9"/>
        <bgColor rgb="FFD9D9D9"/>
      </patternFill>
    </fill>
    <fill>
      <patternFill patternType="solid">
        <fgColor rgb="FFFFC000"/>
        <bgColor rgb="FFFFC000"/>
      </patternFill>
    </fill>
    <fill>
      <patternFill patternType="solid">
        <fgColor rgb="FFFF0000"/>
        <bgColor rgb="FFFF0000"/>
      </patternFill>
    </fill>
    <fill>
      <patternFill patternType="solid">
        <fgColor rgb="FFFFFF00"/>
        <bgColor rgb="FFFFFF00"/>
      </patternFill>
    </fill>
    <fill>
      <patternFill patternType="solid">
        <fgColor rgb="FF00BC00"/>
        <bgColor rgb="FF00BC00"/>
      </patternFill>
    </fill>
    <fill>
      <patternFill patternType="solid">
        <fgColor rgb="FF000000"/>
        <bgColor rgb="FF000000"/>
      </patternFill>
    </fill>
    <fill>
      <patternFill patternType="solid">
        <fgColor rgb="FF00B0F0"/>
        <bgColor rgb="FF00B0F0"/>
      </patternFill>
    </fill>
    <fill>
      <patternFill patternType="solid">
        <fgColor rgb="FF009900"/>
        <bgColor rgb="FF009900"/>
      </patternFill>
    </fill>
    <fill>
      <patternFill patternType="solid">
        <fgColor rgb="FFFF3399"/>
        <bgColor rgb="FFFF3399"/>
      </patternFill>
    </fill>
    <fill>
      <patternFill patternType="solid">
        <fgColor theme="0"/>
        <bgColor indexed="64"/>
      </patternFill>
    </fill>
    <fill>
      <patternFill patternType="solid">
        <fgColor theme="0" tint="-0.14999847407452621"/>
        <bgColor indexed="64"/>
      </patternFill>
    </fill>
  </fills>
  <borders count="32">
    <border>
      <left/>
      <right/>
      <top/>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FFFFFF"/>
      </left>
      <right style="thin">
        <color rgb="FFFFFFFF"/>
      </right>
      <top style="thin">
        <color rgb="FFFFFFFF"/>
      </top>
      <bottom style="thin">
        <color rgb="FFFFFFFF"/>
      </bottom>
      <diagonal/>
    </border>
    <border>
      <left style="thin">
        <color rgb="FF000000"/>
      </left>
      <right/>
      <top/>
      <bottom/>
      <diagonal/>
    </border>
    <border>
      <left/>
      <right style="thin">
        <color rgb="FF000000"/>
      </right>
      <top/>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right/>
      <top/>
      <bottom style="thin">
        <color rgb="FFFFFFFF"/>
      </bottom>
      <diagonal/>
    </border>
    <border>
      <left style="thin">
        <color rgb="FF000000"/>
      </left>
      <right/>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indexed="64"/>
      </left>
      <right/>
      <top style="thin">
        <color indexed="64"/>
      </top>
      <bottom style="thin">
        <color indexed="64"/>
      </bottom>
      <diagonal/>
    </border>
    <border>
      <left style="thin">
        <color rgb="FF000000"/>
      </left>
      <right style="thin">
        <color indexed="64"/>
      </right>
      <top style="thin">
        <color indexed="64"/>
      </top>
      <bottom/>
      <diagonal/>
    </border>
    <border>
      <left style="thin">
        <color rgb="FF000000"/>
      </left>
      <right style="thin">
        <color rgb="FF000000"/>
      </right>
      <top/>
      <bottom style="thin">
        <color indexed="64"/>
      </bottom>
      <diagonal/>
    </border>
  </borders>
  <cellStyleXfs count="6">
    <xf numFmtId="0" fontId="0" fillId="0" borderId="0"/>
    <xf numFmtId="164" fontId="2" fillId="0" borderId="0"/>
    <xf numFmtId="0" fontId="3" fillId="0" borderId="0">
      <alignment horizontal="center"/>
    </xf>
    <xf numFmtId="0" fontId="3" fillId="0" borderId="0">
      <alignment horizontal="center" textRotation="90"/>
    </xf>
    <xf numFmtId="0" fontId="4" fillId="0" borderId="0"/>
    <xf numFmtId="165" fontId="4" fillId="0" borderId="0"/>
  </cellStyleXfs>
  <cellXfs count="315">
    <xf numFmtId="0" fontId="0" fillId="0" borderId="0" xfId="0"/>
    <xf numFmtId="164" fontId="6" fillId="0" borderId="0" xfId="1" applyFont="1"/>
    <xf numFmtId="164" fontId="6" fillId="0" borderId="0" xfId="1" applyFont="1" applyAlignment="1">
      <alignment horizontal="center" vertical="center" wrapText="1"/>
    </xf>
    <xf numFmtId="164" fontId="10" fillId="4" borderId="2" xfId="1" applyFont="1" applyFill="1" applyBorder="1" applyAlignment="1">
      <alignment horizontal="center" vertical="center" textRotation="90" wrapText="1"/>
    </xf>
    <xf numFmtId="164" fontId="10" fillId="4" borderId="4" xfId="1" applyFont="1" applyFill="1" applyBorder="1" applyAlignment="1">
      <alignment horizontal="center" vertical="center" textRotation="90" wrapText="1"/>
    </xf>
    <xf numFmtId="164" fontId="10" fillId="4" borderId="5" xfId="1" applyFont="1" applyFill="1" applyBorder="1" applyAlignment="1">
      <alignment horizontal="center" vertical="center" textRotation="90" wrapText="1"/>
    </xf>
    <xf numFmtId="164" fontId="6" fillId="3" borderId="2" xfId="1" applyFont="1" applyFill="1" applyBorder="1" applyAlignment="1">
      <alignment horizontal="center" vertical="center" wrapText="1"/>
    </xf>
    <xf numFmtId="164" fontId="12" fillId="0" borderId="2" xfId="1" applyFont="1" applyBorder="1" applyAlignment="1">
      <alignment horizontal="left" vertical="center" wrapText="1"/>
    </xf>
    <xf numFmtId="164" fontId="12" fillId="6" borderId="5" xfId="1" applyFont="1" applyFill="1" applyBorder="1" applyAlignment="1">
      <alignment horizontal="center" vertical="center" textRotation="90" wrapText="1"/>
    </xf>
    <xf numFmtId="164" fontId="12" fillId="8" borderId="3" xfId="1" applyFont="1" applyFill="1" applyBorder="1" applyAlignment="1">
      <alignment vertical="center" wrapText="1"/>
    </xf>
    <xf numFmtId="164" fontId="12" fillId="0" borderId="2" xfId="1" applyFont="1" applyBorder="1" applyAlignment="1">
      <alignment horizontal="center" vertical="center" wrapText="1"/>
    </xf>
    <xf numFmtId="164" fontId="12" fillId="0" borderId="6" xfId="1" applyFont="1" applyBorder="1" applyAlignment="1">
      <alignment horizontal="center" vertical="center" wrapText="1"/>
    </xf>
    <xf numFmtId="164" fontId="12" fillId="0" borderId="2" xfId="1" applyFont="1" applyFill="1" applyBorder="1" applyAlignment="1">
      <alignment horizontal="left" vertical="center" wrapText="1"/>
    </xf>
    <xf numFmtId="164" fontId="12" fillId="0" borderId="2" xfId="1" applyFont="1" applyBorder="1" applyAlignment="1">
      <alignment vertical="center" wrapText="1"/>
    </xf>
    <xf numFmtId="164" fontId="12" fillId="0" borderId="5" xfId="1" applyFont="1" applyBorder="1" applyAlignment="1">
      <alignment vertical="center" wrapText="1"/>
    </xf>
    <xf numFmtId="164" fontId="6" fillId="0" borderId="0" xfId="1" applyFont="1" applyAlignment="1">
      <alignment horizontal="center" vertical="center" textRotation="90" wrapText="1"/>
    </xf>
    <xf numFmtId="164" fontId="12" fillId="0" borderId="0" xfId="1" applyFont="1" applyAlignment="1">
      <alignment horizontal="center" vertical="center" textRotation="90" wrapText="1"/>
    </xf>
    <xf numFmtId="164" fontId="6" fillId="0" borderId="0" xfId="1" applyFont="1" applyAlignment="1">
      <alignment horizontal="center" vertical="center"/>
    </xf>
    <xf numFmtId="164" fontId="6" fillId="0" borderId="0" xfId="1" applyFont="1" applyAlignment="1">
      <alignment horizontal="center"/>
    </xf>
    <xf numFmtId="164" fontId="12" fillId="0" borderId="0" xfId="1" applyFont="1"/>
    <xf numFmtId="164" fontId="9" fillId="5" borderId="2" xfId="1" applyFont="1" applyFill="1" applyBorder="1" applyAlignment="1">
      <alignment horizontal="center"/>
    </xf>
    <xf numFmtId="164" fontId="13" fillId="5" borderId="2" xfId="1" applyFont="1" applyFill="1" applyBorder="1" applyAlignment="1">
      <alignment horizontal="center" vertical="center" wrapText="1"/>
    </xf>
    <xf numFmtId="164" fontId="12" fillId="7" borderId="2" xfId="1" applyFont="1" applyFill="1" applyBorder="1" applyAlignment="1">
      <alignment horizontal="center" vertical="center" wrapText="1"/>
    </xf>
    <xf numFmtId="164" fontId="12" fillId="0" borderId="2" xfId="1" applyFont="1" applyBorder="1" applyAlignment="1">
      <alignment horizontal="justify" vertical="center" wrapText="1"/>
    </xf>
    <xf numFmtId="164" fontId="12" fillId="9" borderId="2" xfId="1" applyFont="1" applyFill="1" applyBorder="1" applyAlignment="1">
      <alignment vertical="center" wrapText="1"/>
    </xf>
    <xf numFmtId="164" fontId="12" fillId="0" borderId="2" xfId="1" applyFont="1" applyFill="1" applyBorder="1" applyAlignment="1">
      <alignment horizontal="justify" vertical="center" wrapText="1"/>
    </xf>
    <xf numFmtId="164" fontId="12" fillId="0" borderId="0" xfId="1" applyFont="1" applyAlignment="1">
      <alignment vertical="center" wrapText="1"/>
    </xf>
    <xf numFmtId="164" fontId="12" fillId="9" borderId="2" xfId="1" applyFont="1" applyFill="1" applyBorder="1" applyAlignment="1">
      <alignment horizontal="justify" vertical="center" wrapText="1"/>
    </xf>
    <xf numFmtId="164" fontId="2" fillId="0" borderId="0" xfId="1"/>
    <xf numFmtId="164" fontId="12" fillId="0" borderId="12" xfId="1" applyFont="1" applyBorder="1" applyAlignment="1">
      <alignment horizontal="center" vertical="center"/>
    </xf>
    <xf numFmtId="164" fontId="12" fillId="0" borderId="12" xfId="1" applyFont="1" applyBorder="1" applyAlignment="1">
      <alignment horizontal="justify" vertical="center" wrapText="1"/>
    </xf>
    <xf numFmtId="164" fontId="15" fillId="0" borderId="12" xfId="1" applyFont="1" applyBorder="1" applyAlignment="1">
      <alignment horizontal="center" vertical="center" wrapText="1"/>
    </xf>
    <xf numFmtId="164" fontId="12" fillId="0" borderId="12" xfId="1" applyFont="1" applyBorder="1" applyAlignment="1">
      <alignment vertical="center" wrapText="1"/>
    </xf>
    <xf numFmtId="164" fontId="9" fillId="5" borderId="13" xfId="1" applyFont="1" applyFill="1" applyBorder="1" applyAlignment="1">
      <alignment horizontal="center" vertical="center"/>
    </xf>
    <xf numFmtId="164" fontId="9" fillId="5" borderId="0" xfId="1" applyFont="1" applyFill="1" applyBorder="1" applyAlignment="1">
      <alignment horizontal="center" vertical="center" wrapText="1"/>
    </xf>
    <xf numFmtId="164" fontId="9" fillId="5" borderId="0" xfId="1" applyFont="1" applyFill="1" applyBorder="1" applyAlignment="1">
      <alignment horizontal="center" vertical="center"/>
    </xf>
    <xf numFmtId="164" fontId="9" fillId="5" borderId="14" xfId="1" applyFont="1" applyFill="1" applyBorder="1" applyAlignment="1">
      <alignment horizontal="center" vertical="center" wrapText="1"/>
    </xf>
    <xf numFmtId="164" fontId="9" fillId="5" borderId="8" xfId="1" applyFont="1" applyFill="1" applyBorder="1" applyAlignment="1">
      <alignment horizontal="center" vertical="center" wrapText="1"/>
    </xf>
    <xf numFmtId="164" fontId="14" fillId="7" borderId="2" xfId="1" applyFont="1" applyFill="1" applyBorder="1" applyAlignment="1">
      <alignment horizontal="center" vertical="center"/>
    </xf>
    <xf numFmtId="164" fontId="12" fillId="9" borderId="6" xfId="1" applyFont="1" applyFill="1" applyBorder="1" applyAlignment="1">
      <alignment vertical="center" wrapText="1"/>
    </xf>
    <xf numFmtId="164" fontId="2" fillId="0" borderId="0" xfId="1" applyFont="1"/>
    <xf numFmtId="164" fontId="12" fillId="9" borderId="2" xfId="1" applyFont="1" applyFill="1" applyBorder="1" applyAlignment="1">
      <alignment horizontal="center" vertical="center" wrapText="1"/>
    </xf>
    <xf numFmtId="164" fontId="12" fillId="0" borderId="0" xfId="1" applyFont="1" applyAlignment="1">
      <alignment horizontal="center" vertical="center"/>
    </xf>
    <xf numFmtId="164" fontId="12" fillId="0" borderId="0" xfId="1" applyFont="1" applyAlignment="1">
      <alignment horizontal="justify" vertical="center" wrapText="1"/>
    </xf>
    <xf numFmtId="164" fontId="15" fillId="0" borderId="0" xfId="1" applyFont="1" applyBorder="1" applyAlignment="1">
      <alignment horizontal="center" vertical="center" wrapText="1"/>
    </xf>
    <xf numFmtId="164" fontId="12" fillId="0" borderId="12" xfId="1" applyFont="1" applyBorder="1"/>
    <xf numFmtId="164" fontId="9" fillId="4" borderId="2" xfId="1" applyFont="1" applyFill="1" applyBorder="1" applyAlignment="1">
      <alignment horizontal="center"/>
    </xf>
    <xf numFmtId="164" fontId="14" fillId="0" borderId="2" xfId="1" applyFont="1" applyBorder="1" applyAlignment="1">
      <alignment horizontal="center"/>
    </xf>
    <xf numFmtId="164" fontId="14" fillId="7" borderId="2" xfId="1" applyFont="1" applyFill="1" applyBorder="1" applyAlignment="1">
      <alignment horizontal="center"/>
    </xf>
    <xf numFmtId="164" fontId="12" fillId="6" borderId="2" xfId="1" applyFont="1" applyFill="1" applyBorder="1" applyAlignment="1">
      <alignment horizontal="center" vertical="center"/>
    </xf>
    <xf numFmtId="164" fontId="9" fillId="5" borderId="2" xfId="1" applyFont="1" applyFill="1" applyBorder="1" applyAlignment="1">
      <alignment horizontal="center" vertical="center"/>
    </xf>
    <xf numFmtId="164" fontId="12" fillId="0" borderId="12" xfId="1" applyFont="1" applyBorder="1" applyAlignment="1"/>
    <xf numFmtId="164" fontId="15" fillId="4" borderId="2" xfId="1" applyFont="1" applyFill="1" applyBorder="1" applyAlignment="1">
      <alignment horizontal="center" vertical="center" wrapText="1"/>
    </xf>
    <xf numFmtId="164" fontId="17" fillId="5" borderId="2" xfId="1" applyFont="1" applyFill="1" applyBorder="1" applyAlignment="1">
      <alignment horizontal="center"/>
    </xf>
    <xf numFmtId="164" fontId="17" fillId="5" borderId="3" xfId="1" applyFont="1" applyFill="1" applyBorder="1" applyAlignment="1">
      <alignment horizontal="center"/>
    </xf>
    <xf numFmtId="164" fontId="18" fillId="10" borderId="2" xfId="1" applyFont="1" applyFill="1" applyBorder="1" applyAlignment="1">
      <alignment horizontal="center" vertical="center" wrapText="1"/>
    </xf>
    <xf numFmtId="164" fontId="19" fillId="10" borderId="2" xfId="1" applyFont="1" applyFill="1" applyBorder="1" applyAlignment="1">
      <alignment horizontal="center" vertical="center" wrapText="1"/>
    </xf>
    <xf numFmtId="164" fontId="20" fillId="10" borderId="2" xfId="1" applyFont="1" applyFill="1" applyBorder="1" applyAlignment="1">
      <alignment horizontal="center" vertical="center" wrapText="1"/>
    </xf>
    <xf numFmtId="164" fontId="18" fillId="10" borderId="3" xfId="1" applyFont="1" applyFill="1" applyBorder="1" applyAlignment="1">
      <alignment horizontal="center" vertical="center" wrapText="1"/>
    </xf>
    <xf numFmtId="164" fontId="12" fillId="10" borderId="2" xfId="1" applyFont="1" applyFill="1" applyBorder="1" applyAlignment="1">
      <alignment horizontal="center" vertical="center" wrapText="1"/>
    </xf>
    <xf numFmtId="164" fontId="12" fillId="0" borderId="9" xfId="1" applyFont="1" applyBorder="1" applyAlignment="1">
      <alignment horizontal="center" vertical="center" wrapText="1"/>
    </xf>
    <xf numFmtId="164" fontId="12" fillId="0" borderId="5" xfId="1" applyFont="1" applyBorder="1" applyAlignment="1">
      <alignment horizontal="center" vertical="center" wrapText="1"/>
    </xf>
    <xf numFmtId="164" fontId="12" fillId="0" borderId="2" xfId="1" applyFont="1" applyBorder="1"/>
    <xf numFmtId="164" fontId="12" fillId="0" borderId="5" xfId="1" applyFont="1" applyBorder="1"/>
    <xf numFmtId="164" fontId="21" fillId="0" borderId="0" xfId="1" applyFont="1"/>
    <xf numFmtId="164" fontId="12" fillId="11" borderId="2" xfId="1" applyFont="1" applyFill="1" applyBorder="1" applyAlignment="1">
      <alignment horizontal="center" wrapText="1"/>
    </xf>
    <xf numFmtId="164" fontId="12" fillId="12" borderId="2" xfId="1" applyFont="1" applyFill="1" applyBorder="1" applyAlignment="1">
      <alignment horizontal="center" vertical="center" wrapText="1"/>
    </xf>
    <xf numFmtId="164" fontId="12" fillId="13" borderId="2" xfId="1" applyFont="1" applyFill="1" applyBorder="1" applyAlignment="1">
      <alignment horizontal="center" vertical="center" wrapText="1"/>
    </xf>
    <xf numFmtId="164" fontId="12" fillId="14" borderId="2" xfId="1" applyFont="1" applyFill="1" applyBorder="1" applyAlignment="1">
      <alignment horizontal="center" vertical="center" wrapText="1"/>
    </xf>
    <xf numFmtId="164" fontId="12" fillId="10" borderId="2" xfId="1" applyFont="1" applyFill="1" applyBorder="1" applyAlignment="1">
      <alignment horizontal="center"/>
    </xf>
    <xf numFmtId="164" fontId="14" fillId="10" borderId="2" xfId="1" applyFont="1" applyFill="1" applyBorder="1" applyAlignment="1">
      <alignment horizontal="center"/>
    </xf>
    <xf numFmtId="164" fontId="2" fillId="0" borderId="0" xfId="1" applyAlignment="1">
      <alignment vertical="center" wrapText="1"/>
    </xf>
    <xf numFmtId="164" fontId="2" fillId="0" borderId="0" xfId="1" applyAlignment="1">
      <alignment horizontal="center"/>
    </xf>
    <xf numFmtId="164" fontId="15" fillId="5" borderId="2" xfId="1" applyFont="1" applyFill="1" applyBorder="1" applyAlignment="1">
      <alignment horizontal="center" vertical="center" wrapText="1"/>
    </xf>
    <xf numFmtId="164" fontId="15" fillId="5" borderId="2" xfId="1" applyFont="1" applyFill="1" applyBorder="1" applyAlignment="1">
      <alignment vertical="center" wrapText="1"/>
    </xf>
    <xf numFmtId="164" fontId="15" fillId="5" borderId="5" xfId="1" applyFont="1" applyFill="1" applyBorder="1" applyAlignment="1">
      <alignment horizontal="center" vertical="center" wrapText="1"/>
    </xf>
    <xf numFmtId="164" fontId="12" fillId="0" borderId="3" xfId="1" applyFont="1" applyBorder="1" applyAlignment="1">
      <alignment vertical="center" wrapText="1"/>
    </xf>
    <xf numFmtId="164" fontId="12" fillId="0" borderId="0" xfId="1" applyFont="1" applyFill="1" applyBorder="1" applyAlignment="1">
      <alignment vertical="center" wrapText="1"/>
    </xf>
    <xf numFmtId="164" fontId="22" fillId="0" borderId="2" xfId="1" applyFont="1" applyBorder="1" applyAlignment="1">
      <alignment vertical="center" wrapText="1"/>
    </xf>
    <xf numFmtId="164" fontId="22" fillId="0" borderId="3" xfId="1" applyFont="1" applyBorder="1" applyAlignment="1">
      <alignment vertical="center" wrapText="1"/>
    </xf>
    <xf numFmtId="164" fontId="22" fillId="0" borderId="2" xfId="1" applyFont="1" applyBorder="1" applyAlignment="1">
      <alignment horizontal="center" vertical="center" wrapText="1"/>
    </xf>
    <xf numFmtId="164" fontId="12" fillId="0" borderId="0" xfId="1" applyFont="1" applyAlignment="1">
      <alignment horizontal="center" vertical="center" wrapText="1"/>
    </xf>
    <xf numFmtId="164" fontId="12" fillId="0" borderId="8" xfId="1" applyFont="1" applyFill="1" applyBorder="1" applyAlignment="1">
      <alignment vertical="center" wrapText="1"/>
    </xf>
    <xf numFmtId="164" fontId="22" fillId="0" borderId="2" xfId="1" applyFont="1" applyBorder="1" applyAlignment="1">
      <alignment horizontal="left" vertical="center" wrapText="1"/>
    </xf>
    <xf numFmtId="164" fontId="12" fillId="0" borderId="6" xfId="1" applyFont="1" applyBorder="1" applyAlignment="1">
      <alignment vertical="center" wrapText="1"/>
    </xf>
    <xf numFmtId="164" fontId="22" fillId="0" borderId="5" xfId="1" applyFont="1" applyBorder="1" applyAlignment="1">
      <alignment horizontal="left" vertical="center" wrapText="1"/>
    </xf>
    <xf numFmtId="164" fontId="22" fillId="0" borderId="5" xfId="1" applyFont="1" applyBorder="1" applyAlignment="1">
      <alignment horizontal="center" vertical="center" wrapText="1"/>
    </xf>
    <xf numFmtId="164" fontId="22" fillId="0" borderId="5" xfId="1" applyFont="1" applyBorder="1" applyAlignment="1">
      <alignment vertical="center" wrapText="1"/>
    </xf>
    <xf numFmtId="164" fontId="22" fillId="0" borderId="19" xfId="1" applyFont="1" applyBorder="1" applyAlignment="1">
      <alignment vertical="center" wrapText="1"/>
    </xf>
    <xf numFmtId="164" fontId="2" fillId="7" borderId="0" xfId="1" applyFont="1" applyFill="1" applyAlignment="1">
      <alignment horizontal="center"/>
    </xf>
    <xf numFmtId="164" fontId="2" fillId="0" borderId="2" xfId="1" applyBorder="1" applyAlignment="1">
      <alignment horizontal="center"/>
    </xf>
    <xf numFmtId="164" fontId="2" fillId="0" borderId="2" xfId="1" applyBorder="1" applyAlignment="1">
      <alignment vertical="center" wrapText="1"/>
    </xf>
    <xf numFmtId="164" fontId="2" fillId="0" borderId="2" xfId="1" applyBorder="1"/>
    <xf numFmtId="164" fontId="12" fillId="7" borderId="6" xfId="1" applyFont="1" applyFill="1" applyBorder="1" applyAlignment="1">
      <alignment horizontal="center" vertical="center" wrapText="1"/>
    </xf>
    <xf numFmtId="164" fontId="2" fillId="0" borderId="2" xfId="1" applyBorder="1" applyAlignment="1">
      <alignment horizontal="center" vertical="center" wrapText="1"/>
    </xf>
    <xf numFmtId="164" fontId="2" fillId="0" borderId="3" xfId="1" applyBorder="1" applyAlignment="1">
      <alignment vertical="center" wrapText="1"/>
    </xf>
    <xf numFmtId="164" fontId="22" fillId="0" borderId="0" xfId="1" applyFont="1" applyAlignment="1">
      <alignment horizontal="center" vertical="center" wrapText="1"/>
    </xf>
    <xf numFmtId="164" fontId="12" fillId="0" borderId="19" xfId="1" applyFont="1" applyBorder="1" applyAlignment="1">
      <alignment vertical="center" wrapText="1"/>
    </xf>
    <xf numFmtId="164" fontId="12" fillId="0" borderId="3" xfId="1" applyFont="1" applyBorder="1" applyAlignment="1">
      <alignment horizontal="center" vertical="center" wrapText="1"/>
    </xf>
    <xf numFmtId="164" fontId="12" fillId="0" borderId="9" xfId="1" applyFont="1" applyBorder="1" applyAlignment="1">
      <alignment vertical="center" wrapText="1"/>
    </xf>
    <xf numFmtId="164" fontId="12" fillId="0" borderId="18" xfId="1" applyFont="1" applyBorder="1" applyAlignment="1">
      <alignment vertical="center" wrapText="1"/>
    </xf>
    <xf numFmtId="164" fontId="12" fillId="7" borderId="3" xfId="1" applyFont="1" applyFill="1" applyBorder="1" applyAlignment="1">
      <alignment horizontal="center" vertical="center" wrapText="1"/>
    </xf>
    <xf numFmtId="164" fontId="12" fillId="0" borderId="11" xfId="1" applyFont="1" applyBorder="1" applyAlignment="1">
      <alignment horizontal="center" vertical="center" wrapText="1"/>
    </xf>
    <xf numFmtId="164" fontId="12" fillId="7" borderId="5" xfId="1" applyFont="1" applyFill="1" applyBorder="1" applyAlignment="1">
      <alignment horizontal="center" vertical="center" wrapText="1"/>
    </xf>
    <xf numFmtId="164" fontId="2" fillId="0" borderId="0" xfId="1" applyAlignment="1">
      <alignment horizontal="center" vertical="center" wrapText="1"/>
    </xf>
    <xf numFmtId="164" fontId="23" fillId="4" borderId="2" xfId="1" applyFont="1" applyFill="1" applyBorder="1" applyAlignment="1">
      <alignment horizontal="center" vertical="center" wrapText="1"/>
    </xf>
    <xf numFmtId="164" fontId="6" fillId="0" borderId="2" xfId="1" applyFont="1" applyBorder="1" applyAlignment="1">
      <alignment vertical="center" wrapText="1"/>
    </xf>
    <xf numFmtId="164" fontId="6" fillId="0" borderId="2" xfId="1" applyFont="1" applyBorder="1" applyAlignment="1">
      <alignment horizontal="center" vertical="center" wrapText="1"/>
    </xf>
    <xf numFmtId="164" fontId="24" fillId="4" borderId="2" xfId="1" applyFont="1" applyFill="1" applyBorder="1" applyAlignment="1">
      <alignment horizontal="center" vertical="center" wrapText="1"/>
    </xf>
    <xf numFmtId="164" fontId="6" fillId="0" borderId="2" xfId="1" applyFont="1" applyBorder="1" applyAlignment="1">
      <alignment horizontal="center" vertical="center"/>
    </xf>
    <xf numFmtId="164" fontId="25" fillId="0" borderId="2" xfId="1" applyFont="1" applyBorder="1" applyAlignment="1">
      <alignment horizontal="center" vertical="center" wrapText="1"/>
    </xf>
    <xf numFmtId="164" fontId="6" fillId="0" borderId="9" xfId="1" applyFont="1" applyBorder="1" applyAlignment="1">
      <alignment horizontal="center" vertical="center" wrapText="1"/>
    </xf>
    <xf numFmtId="164" fontId="2" fillId="0" borderId="0" xfId="1" applyAlignment="1">
      <alignment horizontal="justify" vertical="center" wrapText="1"/>
    </xf>
    <xf numFmtId="164" fontId="6" fillId="0" borderId="2" xfId="1" applyFont="1" applyFill="1" applyBorder="1" applyAlignment="1">
      <alignment horizontal="center" vertical="center"/>
    </xf>
    <xf numFmtId="164" fontId="26" fillId="15" borderId="2" xfId="1" applyFont="1" applyFill="1" applyBorder="1" applyAlignment="1">
      <alignment horizontal="center" vertical="center"/>
    </xf>
    <xf numFmtId="164" fontId="10" fillId="15" borderId="2" xfId="1" applyFont="1" applyFill="1" applyBorder="1" applyAlignment="1">
      <alignment vertical="center" wrapText="1"/>
    </xf>
    <xf numFmtId="164" fontId="27" fillId="13" borderId="2" xfId="1" applyFont="1" applyFill="1" applyBorder="1" applyAlignment="1">
      <alignment horizontal="center" vertical="center" wrapText="1"/>
    </xf>
    <xf numFmtId="164" fontId="27" fillId="12" borderId="2" xfId="1" applyFont="1" applyFill="1" applyBorder="1" applyAlignment="1">
      <alignment horizontal="center" vertical="center" wrapText="1"/>
    </xf>
    <xf numFmtId="164" fontId="27" fillId="16" borderId="2" xfId="1" applyFont="1" applyFill="1" applyBorder="1" applyAlignment="1">
      <alignment horizontal="center" vertical="center" wrapText="1"/>
    </xf>
    <xf numFmtId="164" fontId="27" fillId="16" borderId="2" xfId="1" applyFont="1" applyFill="1" applyBorder="1" applyAlignment="1">
      <alignment horizontal="center" vertical="center"/>
    </xf>
    <xf numFmtId="164" fontId="27" fillId="17" borderId="2" xfId="1" applyFont="1" applyFill="1" applyBorder="1" applyAlignment="1">
      <alignment horizontal="center" vertical="center" wrapText="1"/>
    </xf>
    <xf numFmtId="164" fontId="6" fillId="17" borderId="2" xfId="1" applyFont="1" applyFill="1" applyBorder="1" applyAlignment="1">
      <alignment horizontal="center" vertical="center" wrapText="1"/>
    </xf>
    <xf numFmtId="164" fontId="6" fillId="10" borderId="2" xfId="1" applyFont="1" applyFill="1" applyBorder="1" applyAlignment="1">
      <alignment horizontal="center" vertical="center" wrapText="1"/>
    </xf>
    <xf numFmtId="164" fontId="27" fillId="10" borderId="2" xfId="1" applyFont="1" applyFill="1" applyBorder="1" applyAlignment="1">
      <alignment horizontal="center" vertical="center"/>
    </xf>
    <xf numFmtId="164" fontId="27" fillId="10" borderId="2" xfId="1" applyFont="1" applyFill="1" applyBorder="1" applyAlignment="1">
      <alignment horizontal="center" vertical="center" wrapText="1"/>
    </xf>
    <xf numFmtId="164" fontId="2" fillId="0" borderId="2" xfId="1" applyBorder="1" applyAlignment="1">
      <alignment horizontal="left" vertical="center" wrapText="1"/>
    </xf>
    <xf numFmtId="164" fontId="28" fillId="0" borderId="2" xfId="1" applyFont="1" applyBorder="1" applyAlignment="1">
      <alignment horizontal="center" vertical="center" wrapText="1"/>
    </xf>
    <xf numFmtId="164" fontId="31" fillId="0" borderId="2" xfId="1" applyFont="1" applyBorder="1" applyAlignment="1">
      <alignment horizontal="center" vertical="center" wrapText="1"/>
    </xf>
    <xf numFmtId="164" fontId="2" fillId="0" borderId="2" xfId="1" applyFont="1" applyBorder="1" applyAlignment="1">
      <alignment horizontal="center" vertical="center" wrapText="1"/>
    </xf>
    <xf numFmtId="164" fontId="12" fillId="9" borderId="0" xfId="1" applyFont="1" applyFill="1" applyBorder="1"/>
    <xf numFmtId="164" fontId="12" fillId="9" borderId="0" xfId="1" applyFont="1" applyFill="1"/>
    <xf numFmtId="164" fontId="15" fillId="9" borderId="0" xfId="1" applyFont="1" applyFill="1"/>
    <xf numFmtId="164" fontId="15" fillId="9" borderId="0" xfId="1" applyFont="1" applyFill="1" applyBorder="1"/>
    <xf numFmtId="164" fontId="14" fillId="9" borderId="0" xfId="1" applyFont="1" applyFill="1" applyBorder="1" applyAlignment="1">
      <alignment vertical="center"/>
    </xf>
    <xf numFmtId="164" fontId="14" fillId="9" borderId="0" xfId="1" applyFont="1" applyFill="1" applyBorder="1"/>
    <xf numFmtId="164" fontId="12" fillId="9" borderId="0" xfId="1" applyFont="1" applyFill="1" applyBorder="1" applyAlignment="1">
      <alignment vertical="top" wrapText="1"/>
    </xf>
    <xf numFmtId="164" fontId="12" fillId="0" borderId="0" xfId="1" applyFont="1" applyBorder="1" applyAlignment="1">
      <alignment horizontal="left" vertical="center" readingOrder="1"/>
    </xf>
    <xf numFmtId="164" fontId="12" fillId="9" borderId="0" xfId="1" applyFont="1" applyFill="1" applyBorder="1" applyAlignment="1">
      <alignment vertical="center"/>
    </xf>
    <xf numFmtId="164" fontId="12" fillId="9" borderId="0" xfId="1" applyFont="1" applyFill="1" applyBorder="1" applyAlignment="1">
      <alignment wrapText="1"/>
    </xf>
    <xf numFmtId="164" fontId="12" fillId="0" borderId="0" xfId="1" applyFont="1" applyBorder="1" applyAlignment="1">
      <alignment vertical="center"/>
    </xf>
    <xf numFmtId="164" fontId="12" fillId="0" borderId="0" xfId="1" applyFont="1" applyBorder="1"/>
    <xf numFmtId="164" fontId="12" fillId="9" borderId="0" xfId="1" applyFont="1" applyFill="1" applyBorder="1" applyAlignment="1">
      <alignment horizontal="left" vertical="center"/>
    </xf>
    <xf numFmtId="164" fontId="14" fillId="9" borderId="0" xfId="1" applyFont="1" applyFill="1" applyAlignment="1">
      <alignment vertical="center"/>
    </xf>
    <xf numFmtId="164" fontId="14" fillId="9" borderId="0" xfId="1" applyFont="1" applyFill="1"/>
    <xf numFmtId="164" fontId="12" fillId="0" borderId="0" xfId="1" applyFont="1" applyAlignment="1">
      <alignment vertical="center"/>
    </xf>
    <xf numFmtId="164" fontId="12" fillId="16" borderId="2" xfId="1" applyFont="1" applyFill="1" applyBorder="1" applyAlignment="1">
      <alignment horizontal="center" wrapText="1"/>
    </xf>
    <xf numFmtId="164" fontId="12" fillId="18" borderId="2" xfId="1" applyFont="1" applyFill="1" applyBorder="1" applyAlignment="1">
      <alignment horizontal="center" vertical="center" wrapText="1"/>
    </xf>
    <xf numFmtId="164" fontId="12" fillId="11" borderId="2" xfId="1" applyFont="1" applyFill="1" applyBorder="1" applyAlignment="1">
      <alignment horizontal="center" vertical="center" wrapText="1"/>
    </xf>
    <xf numFmtId="0" fontId="32" fillId="19" borderId="21" xfId="0" applyFont="1" applyFill="1" applyBorder="1" applyAlignment="1">
      <alignment vertical="center" wrapText="1"/>
    </xf>
    <xf numFmtId="0" fontId="32" fillId="0" borderId="20" xfId="0" applyFont="1" applyBorder="1" applyAlignment="1">
      <alignment horizontal="center" vertical="center" wrapText="1"/>
    </xf>
    <xf numFmtId="164" fontId="12" fillId="0" borderId="18" xfId="1" applyFont="1" applyBorder="1" applyAlignment="1">
      <alignment horizontal="center" vertical="center" wrapText="1"/>
    </xf>
    <xf numFmtId="164" fontId="12" fillId="7" borderId="20" xfId="1" applyFont="1" applyFill="1" applyBorder="1" applyAlignment="1">
      <alignment horizontal="center" vertical="center" wrapText="1"/>
    </xf>
    <xf numFmtId="0" fontId="0" fillId="0" borderId="20" xfId="0" applyBorder="1" applyAlignment="1">
      <alignment vertical="center" wrapText="1"/>
    </xf>
    <xf numFmtId="0" fontId="32" fillId="0" borderId="25" xfId="0" applyFont="1" applyBorder="1" applyAlignment="1">
      <alignment horizontal="center" vertical="center" wrapText="1"/>
    </xf>
    <xf numFmtId="0" fontId="32" fillId="0" borderId="26" xfId="0" applyFont="1" applyBorder="1" applyAlignment="1">
      <alignment horizontal="center" vertical="center" wrapText="1"/>
    </xf>
    <xf numFmtId="0" fontId="0" fillId="0" borderId="20" xfId="0" applyBorder="1" applyAlignment="1">
      <alignment horizontal="center" vertical="center"/>
    </xf>
    <xf numFmtId="0" fontId="32" fillId="0" borderId="25" xfId="0" applyFont="1" applyBorder="1" applyAlignment="1">
      <alignment vertical="center" wrapText="1"/>
    </xf>
    <xf numFmtId="0" fontId="32" fillId="0" borderId="27" xfId="0" applyFont="1" applyBorder="1" applyAlignment="1">
      <alignment vertical="center" wrapText="1"/>
    </xf>
    <xf numFmtId="0" fontId="32" fillId="0" borderId="28" xfId="0" applyFont="1" applyBorder="1" applyAlignment="1">
      <alignment vertical="center" wrapText="1"/>
    </xf>
    <xf numFmtId="0" fontId="32" fillId="0" borderId="22" xfId="0" applyFont="1" applyBorder="1" applyAlignment="1">
      <alignment horizontal="center" vertical="center" wrapText="1"/>
    </xf>
    <xf numFmtId="0" fontId="32" fillId="0" borderId="20" xfId="0" applyFont="1" applyBorder="1" applyAlignment="1">
      <alignment vertical="center" wrapText="1"/>
    </xf>
    <xf numFmtId="0" fontId="32" fillId="0" borderId="28" xfId="0" applyFont="1" applyBorder="1" applyAlignment="1">
      <alignment horizontal="center" vertical="center" wrapText="1"/>
    </xf>
    <xf numFmtId="0" fontId="32" fillId="0" borderId="29" xfId="0" applyFont="1" applyBorder="1" applyAlignment="1">
      <alignment horizontal="center" vertical="center" wrapText="1"/>
    </xf>
    <xf numFmtId="0" fontId="1" fillId="0" borderId="20" xfId="0" applyFont="1" applyBorder="1" applyAlignment="1">
      <alignment horizontal="center" vertical="center" wrapText="1"/>
    </xf>
    <xf numFmtId="0" fontId="0" fillId="0" borderId="0" xfId="0" applyAlignment="1">
      <alignment horizontal="center" vertical="center" wrapText="1"/>
    </xf>
    <xf numFmtId="0" fontId="0" fillId="0" borderId="20" xfId="0" applyBorder="1" applyAlignment="1">
      <alignment horizontal="center" vertical="center" wrapText="1"/>
    </xf>
    <xf numFmtId="0" fontId="35" fillId="0" borderId="20" xfId="0" applyFont="1" applyBorder="1" applyAlignment="1">
      <alignment horizontal="center" vertical="center" wrapText="1"/>
    </xf>
    <xf numFmtId="0" fontId="33" fillId="0" borderId="20" xfId="0" applyFont="1" applyBorder="1" applyAlignment="1">
      <alignment horizontal="center" vertical="center" wrapText="1"/>
    </xf>
    <xf numFmtId="0" fontId="0" fillId="0" borderId="20" xfId="0" applyBorder="1"/>
    <xf numFmtId="164" fontId="2" fillId="0" borderId="5" xfId="1" applyBorder="1" applyAlignment="1">
      <alignment horizontal="center" vertical="center" wrapText="1"/>
    </xf>
    <xf numFmtId="164" fontId="2" fillId="0" borderId="20" xfId="1" applyBorder="1" applyAlignment="1">
      <alignment horizontal="center" vertical="center" wrapText="1"/>
    </xf>
    <xf numFmtId="164" fontId="2" fillId="0" borderId="5" xfId="1" applyBorder="1" applyAlignment="1">
      <alignment vertical="center" wrapText="1"/>
    </xf>
    <xf numFmtId="164" fontId="2" fillId="20" borderId="5" xfId="1" applyFill="1" applyBorder="1" applyAlignment="1">
      <alignment vertical="center" wrapText="1"/>
    </xf>
    <xf numFmtId="164" fontId="2" fillId="19" borderId="5" xfId="1" applyFill="1" applyBorder="1" applyAlignment="1">
      <alignment vertical="center" wrapText="1"/>
    </xf>
    <xf numFmtId="164" fontId="12" fillId="8" borderId="19" xfId="1" applyFont="1" applyFill="1" applyBorder="1" applyAlignment="1">
      <alignment vertical="center" wrapText="1"/>
    </xf>
    <xf numFmtId="164" fontId="12" fillId="8" borderId="18" xfId="1" applyFont="1" applyFill="1" applyBorder="1" applyAlignment="1">
      <alignment vertical="center" wrapText="1"/>
    </xf>
    <xf numFmtId="164" fontId="12" fillId="0" borderId="30" xfId="1" applyFont="1" applyBorder="1" applyAlignment="1">
      <alignment horizontal="center" vertical="center" wrapText="1"/>
    </xf>
    <xf numFmtId="164" fontId="12" fillId="0" borderId="20" xfId="1" applyFont="1" applyBorder="1" applyAlignment="1">
      <alignment horizontal="center" vertical="center" wrapText="1"/>
    </xf>
    <xf numFmtId="164" fontId="12" fillId="8" borderId="20" xfId="1" applyFont="1" applyFill="1" applyBorder="1" applyAlignment="1">
      <alignment vertical="center" wrapText="1"/>
    </xf>
    <xf numFmtId="164" fontId="2" fillId="0" borderId="6" xfId="1" applyBorder="1" applyAlignment="1">
      <alignment horizontal="center" vertical="center" wrapText="1"/>
    </xf>
    <xf numFmtId="164" fontId="2" fillId="19" borderId="20" xfId="1" applyFill="1" applyBorder="1" applyAlignment="1">
      <alignment vertical="center" wrapText="1"/>
    </xf>
    <xf numFmtId="164" fontId="12" fillId="0" borderId="2" xfId="1" applyFont="1" applyFill="1" applyBorder="1" applyAlignment="1">
      <alignment vertical="center" wrapText="1"/>
    </xf>
    <xf numFmtId="164" fontId="6" fillId="3" borderId="5" xfId="1" applyFont="1" applyFill="1" applyBorder="1" applyAlignment="1">
      <alignment horizontal="center" vertical="center" wrapText="1"/>
    </xf>
    <xf numFmtId="164" fontId="6" fillId="3" borderId="8" xfId="1" applyFont="1" applyFill="1" applyBorder="1" applyAlignment="1">
      <alignment horizontal="center" vertical="center" wrapText="1"/>
    </xf>
    <xf numFmtId="164" fontId="6" fillId="3" borderId="9" xfId="1" applyFont="1" applyFill="1" applyBorder="1" applyAlignment="1">
      <alignment horizontal="center" vertical="center" wrapText="1"/>
    </xf>
    <xf numFmtId="164" fontId="12" fillId="0" borderId="5" xfId="1" applyFont="1" applyFill="1" applyBorder="1" applyAlignment="1">
      <alignment horizontal="center" vertical="center" wrapText="1"/>
    </xf>
    <xf numFmtId="164" fontId="12" fillId="0" borderId="8" xfId="1" applyFont="1" applyFill="1" applyBorder="1" applyAlignment="1">
      <alignment horizontal="center" vertical="center" wrapText="1"/>
    </xf>
    <xf numFmtId="164" fontId="12" fillId="0" borderId="9" xfId="1" applyFont="1" applyFill="1" applyBorder="1" applyAlignment="1">
      <alignment horizontal="center" vertical="center" wrapText="1"/>
    </xf>
    <xf numFmtId="164" fontId="12" fillId="0" borderId="4" xfId="1" applyFont="1" applyFill="1" applyBorder="1" applyAlignment="1">
      <alignment horizontal="center" vertical="center" textRotation="90" wrapText="1"/>
    </xf>
    <xf numFmtId="164" fontId="12" fillId="0" borderId="14" xfId="1" applyFont="1" applyFill="1" applyBorder="1" applyAlignment="1">
      <alignment horizontal="center" vertical="center" textRotation="90" wrapText="1"/>
    </xf>
    <xf numFmtId="164" fontId="11" fillId="4" borderId="20" xfId="1" applyFont="1" applyFill="1" applyBorder="1" applyAlignment="1">
      <alignment horizontal="center" vertical="center" textRotation="90" wrapText="1"/>
    </xf>
    <xf numFmtId="164" fontId="12" fillId="0" borderId="20" xfId="1" applyFont="1" applyFill="1" applyBorder="1" applyAlignment="1">
      <alignment horizontal="center" vertical="center" textRotation="90" wrapText="1"/>
    </xf>
    <xf numFmtId="164" fontId="11" fillId="4" borderId="13" xfId="1" applyFont="1" applyFill="1" applyBorder="1" applyAlignment="1">
      <alignment horizontal="center" vertical="center" textRotation="90" wrapText="1"/>
    </xf>
    <xf numFmtId="164" fontId="11" fillId="4" borderId="18" xfId="1" applyFont="1" applyFill="1" applyBorder="1" applyAlignment="1">
      <alignment horizontal="center" vertical="center" textRotation="90" wrapText="1"/>
    </xf>
    <xf numFmtId="164" fontId="6" fillId="0" borderId="2" xfId="1" applyFont="1" applyFill="1" applyBorder="1" applyAlignment="1">
      <alignment horizontal="center" vertical="center" textRotation="90" wrapText="1"/>
    </xf>
    <xf numFmtId="164" fontId="12" fillId="7" borderId="2" xfId="1" applyFont="1" applyFill="1" applyBorder="1" applyAlignment="1">
      <alignment horizontal="center" vertical="center" textRotation="90" wrapText="1"/>
    </xf>
    <xf numFmtId="164" fontId="12" fillId="0" borderId="2" xfId="1" applyFont="1" applyFill="1" applyBorder="1" applyAlignment="1">
      <alignment horizontal="center" vertical="center" textRotation="90" wrapText="1"/>
    </xf>
    <xf numFmtId="164" fontId="6" fillId="3" borderId="6" xfId="1" applyFont="1" applyFill="1" applyBorder="1" applyAlignment="1">
      <alignment horizontal="center" vertical="center" wrapText="1"/>
    </xf>
    <xf numFmtId="164" fontId="12" fillId="0" borderId="2" xfId="1" applyFont="1" applyFill="1" applyBorder="1" applyAlignment="1">
      <alignment vertical="center" wrapText="1"/>
    </xf>
    <xf numFmtId="164" fontId="12" fillId="0" borderId="9" xfId="1" applyFont="1" applyFill="1" applyBorder="1" applyAlignment="1">
      <alignment horizontal="left" vertical="center" wrapText="1"/>
    </xf>
    <xf numFmtId="164" fontId="12" fillId="0" borderId="2" xfId="1" applyFont="1" applyFill="1" applyBorder="1" applyAlignment="1">
      <alignment horizontal="left" vertical="center" wrapText="1"/>
    </xf>
    <xf numFmtId="164" fontId="6" fillId="0" borderId="5" xfId="1" applyFont="1" applyFill="1" applyBorder="1" applyAlignment="1">
      <alignment horizontal="center" vertical="center" textRotation="90" wrapText="1"/>
    </xf>
    <xf numFmtId="164" fontId="11" fillId="4" borderId="2" xfId="1" applyFont="1" applyFill="1" applyBorder="1" applyAlignment="1">
      <alignment horizontal="center" vertical="center" textRotation="90" wrapText="1"/>
    </xf>
    <xf numFmtId="164" fontId="12" fillId="0" borderId="5" xfId="1" applyFont="1" applyBorder="1" applyAlignment="1">
      <alignment horizontal="left" vertical="center" wrapText="1"/>
    </xf>
    <xf numFmtId="164" fontId="12" fillId="0" borderId="8" xfId="1" applyFont="1" applyBorder="1" applyAlignment="1">
      <alignment horizontal="left" vertical="center" wrapText="1"/>
    </xf>
    <xf numFmtId="164" fontId="12" fillId="0" borderId="9" xfId="1" applyFont="1" applyBorder="1" applyAlignment="1">
      <alignment horizontal="left" vertical="center" wrapText="1"/>
    </xf>
    <xf numFmtId="164" fontId="6" fillId="3" borderId="4" xfId="1" applyFont="1" applyFill="1" applyBorder="1" applyAlignment="1">
      <alignment horizontal="center" vertical="center" wrapText="1"/>
    </xf>
    <xf numFmtId="164" fontId="12" fillId="0" borderId="5" xfId="1" applyFont="1" applyFill="1" applyBorder="1" applyAlignment="1">
      <alignment vertical="center" wrapText="1"/>
    </xf>
    <xf numFmtId="164" fontId="12" fillId="0" borderId="5" xfId="1" applyFont="1" applyFill="1" applyBorder="1" applyAlignment="1">
      <alignment horizontal="left" vertical="center" wrapText="1"/>
    </xf>
    <xf numFmtId="164" fontId="6" fillId="3" borderId="2" xfId="1" applyFont="1" applyFill="1" applyBorder="1" applyAlignment="1">
      <alignment horizontal="center" vertical="center" wrapText="1"/>
    </xf>
    <xf numFmtId="164" fontId="12" fillId="0" borderId="8" xfId="1" applyFont="1" applyFill="1" applyBorder="1" applyAlignment="1">
      <alignment horizontal="center" vertical="center" textRotation="90" wrapText="1"/>
    </xf>
    <xf numFmtId="164" fontId="12" fillId="0" borderId="5" xfId="1" applyFont="1" applyFill="1" applyBorder="1" applyAlignment="1">
      <alignment horizontal="center" vertical="center" textRotation="90" wrapText="1"/>
    </xf>
    <xf numFmtId="164" fontId="11" fillId="4" borderId="10" xfId="1" applyFont="1" applyFill="1" applyBorder="1" applyAlignment="1">
      <alignment horizontal="center" vertical="center" textRotation="90" wrapText="1"/>
    </xf>
    <xf numFmtId="164" fontId="12" fillId="0" borderId="2" xfId="1" applyFont="1" applyFill="1" applyBorder="1" applyAlignment="1">
      <alignment horizontal="center" vertical="center" wrapText="1"/>
    </xf>
    <xf numFmtId="164" fontId="11" fillId="4" borderId="7" xfId="1" applyFont="1" applyFill="1" applyBorder="1" applyAlignment="1">
      <alignment horizontal="center" vertical="center" textRotation="90" wrapText="1"/>
    </xf>
    <xf numFmtId="164" fontId="12" fillId="0" borderId="6" xfId="1" applyFont="1" applyFill="1" applyBorder="1" applyAlignment="1">
      <alignment horizontal="center" vertical="center" textRotation="90" wrapText="1"/>
    </xf>
    <xf numFmtId="164" fontId="12" fillId="0" borderId="8" xfId="1" applyFont="1" applyFill="1" applyBorder="1" applyAlignment="1">
      <alignment horizontal="left" vertical="center" wrapText="1"/>
    </xf>
    <xf numFmtId="164" fontId="6" fillId="0" borderId="8" xfId="1" applyFont="1" applyFill="1" applyBorder="1" applyAlignment="1">
      <alignment horizontal="center" vertical="center" textRotation="90" wrapText="1"/>
    </xf>
    <xf numFmtId="164" fontId="6" fillId="0" borderId="31" xfId="1" applyFont="1" applyFill="1" applyBorder="1" applyAlignment="1">
      <alignment horizontal="center" vertical="center" textRotation="90" wrapText="1"/>
    </xf>
    <xf numFmtId="164" fontId="6" fillId="0" borderId="20" xfId="1" applyFont="1" applyBorder="1" applyAlignment="1">
      <alignment horizontal="center" vertical="center" textRotation="90" wrapText="1"/>
    </xf>
    <xf numFmtId="164" fontId="12" fillId="7" borderId="3" xfId="1" applyFont="1" applyFill="1" applyBorder="1" applyAlignment="1">
      <alignment horizontal="center" vertical="center" textRotation="90" wrapText="1"/>
    </xf>
    <xf numFmtId="164" fontId="12" fillId="0" borderId="5" xfId="1" applyFont="1" applyBorder="1" applyAlignment="1">
      <alignment horizontal="center" vertical="center" wrapText="1"/>
    </xf>
    <xf numFmtId="164" fontId="12" fillId="0" borderId="8" xfId="1" applyFont="1" applyBorder="1" applyAlignment="1">
      <alignment horizontal="center" vertical="center" wrapText="1"/>
    </xf>
    <xf numFmtId="164" fontId="12" fillId="0" borderId="9" xfId="1" applyFont="1" applyBorder="1" applyAlignment="1">
      <alignment horizontal="center" vertical="center" wrapText="1"/>
    </xf>
    <xf numFmtId="164" fontId="6" fillId="0" borderId="9" xfId="1" applyFont="1" applyFill="1" applyBorder="1" applyAlignment="1">
      <alignment horizontal="center" vertical="center" textRotation="90" wrapText="1"/>
    </xf>
    <xf numFmtId="164" fontId="5" fillId="0" borderId="0" xfId="1" applyFont="1" applyFill="1" applyBorder="1" applyAlignment="1">
      <alignment horizontal="center" wrapText="1"/>
    </xf>
    <xf numFmtId="164" fontId="7" fillId="2" borderId="1" xfId="1" applyFont="1" applyFill="1" applyBorder="1" applyAlignment="1">
      <alignment horizontal="center" vertical="center" wrapText="1"/>
    </xf>
    <xf numFmtId="164" fontId="7" fillId="3" borderId="2" xfId="1" applyFont="1" applyFill="1" applyBorder="1" applyAlignment="1">
      <alignment horizontal="center" vertical="center" wrapText="1"/>
    </xf>
    <xf numFmtId="164" fontId="8" fillId="4" borderId="2" xfId="1" applyFont="1" applyFill="1" applyBorder="1" applyAlignment="1">
      <alignment horizontal="center" vertical="center" textRotation="90" wrapText="1"/>
    </xf>
    <xf numFmtId="164" fontId="9" fillId="5" borderId="2" xfId="1" applyFont="1" applyFill="1" applyBorder="1" applyAlignment="1">
      <alignment horizontal="center" vertical="center" textRotation="90" wrapText="1"/>
    </xf>
    <xf numFmtId="164" fontId="10" fillId="5" borderId="2" xfId="1" applyFont="1" applyFill="1" applyBorder="1" applyAlignment="1">
      <alignment horizontal="center" vertical="center"/>
    </xf>
    <xf numFmtId="164" fontId="10" fillId="4" borderId="2" xfId="1" applyFont="1" applyFill="1" applyBorder="1" applyAlignment="1">
      <alignment horizontal="center" vertical="center" wrapText="1"/>
    </xf>
    <xf numFmtId="164" fontId="10" fillId="5" borderId="3" xfId="1" applyFont="1" applyFill="1" applyBorder="1" applyAlignment="1">
      <alignment horizontal="center" vertical="center" wrapText="1"/>
    </xf>
    <xf numFmtId="164" fontId="10" fillId="5" borderId="2" xfId="1" applyFont="1" applyFill="1" applyBorder="1" applyAlignment="1">
      <alignment horizontal="center" vertical="center" wrapText="1"/>
    </xf>
    <xf numFmtId="164" fontId="12" fillId="0" borderId="9" xfId="1" applyFont="1" applyFill="1" applyBorder="1" applyAlignment="1">
      <alignment horizontal="center" vertical="center" textRotation="90" wrapText="1"/>
    </xf>
    <xf numFmtId="164" fontId="11" fillId="4" borderId="5" xfId="1" applyFont="1" applyFill="1" applyBorder="1" applyAlignment="1">
      <alignment horizontal="center" vertical="center" textRotation="90" wrapText="1"/>
    </xf>
    <xf numFmtId="164" fontId="11" fillId="4" borderId="8" xfId="1" applyFont="1" applyFill="1" applyBorder="1" applyAlignment="1">
      <alignment horizontal="center" vertical="center" textRotation="90" wrapText="1"/>
    </xf>
    <xf numFmtId="164" fontId="11" fillId="4" borderId="9" xfId="1" applyFont="1" applyFill="1" applyBorder="1" applyAlignment="1">
      <alignment horizontal="center" vertical="center" textRotation="90" wrapText="1"/>
    </xf>
    <xf numFmtId="164" fontId="6" fillId="0" borderId="5" xfId="1" applyFont="1" applyBorder="1" applyAlignment="1">
      <alignment horizontal="center" vertical="center" textRotation="90" wrapText="1"/>
    </xf>
    <xf numFmtId="164" fontId="6" fillId="0" borderId="8" xfId="1" applyFont="1" applyBorder="1" applyAlignment="1">
      <alignment horizontal="center" vertical="center" textRotation="90" wrapText="1"/>
    </xf>
    <xf numFmtId="164" fontId="6" fillId="0" borderId="9" xfId="1" applyFont="1" applyBorder="1" applyAlignment="1">
      <alignment horizontal="center" vertical="center" textRotation="90" wrapText="1"/>
    </xf>
    <xf numFmtId="164" fontId="11" fillId="4" borderId="0" xfId="1" applyFont="1" applyFill="1" applyBorder="1" applyAlignment="1">
      <alignment horizontal="center" vertical="center" textRotation="90" wrapText="1"/>
    </xf>
    <xf numFmtId="164" fontId="11" fillId="4" borderId="11" xfId="1" applyFont="1" applyFill="1" applyBorder="1" applyAlignment="1">
      <alignment horizontal="center" vertical="center" textRotation="90" wrapText="1"/>
    </xf>
    <xf numFmtId="164" fontId="12" fillId="0" borderId="1" xfId="1" applyFont="1" applyFill="1" applyBorder="1" applyAlignment="1">
      <alignment horizontal="center" vertical="center" textRotation="90" wrapText="1"/>
    </xf>
    <xf numFmtId="164" fontId="12" fillId="0" borderId="10" xfId="1" applyFont="1" applyFill="1" applyBorder="1" applyAlignment="1">
      <alignment horizontal="center" vertical="center" wrapText="1"/>
    </xf>
    <xf numFmtId="164" fontId="12" fillId="0" borderId="7" xfId="1" applyFont="1" applyFill="1" applyBorder="1" applyAlignment="1">
      <alignment horizontal="center" vertical="center" wrapText="1"/>
    </xf>
    <xf numFmtId="164" fontId="12" fillId="0" borderId="0" xfId="1" applyFont="1" applyFill="1" applyBorder="1" applyAlignment="1">
      <alignment horizontal="center"/>
    </xf>
    <xf numFmtId="0" fontId="0" fillId="0" borderId="0" xfId="0" applyFill="1" applyBorder="1"/>
    <xf numFmtId="164" fontId="9" fillId="4" borderId="2" xfId="1" applyFont="1" applyFill="1" applyBorder="1" applyAlignment="1">
      <alignment horizontal="center" vertical="center" wrapText="1"/>
    </xf>
    <xf numFmtId="164" fontId="9" fillId="4" borderId="2" xfId="1" applyFont="1" applyFill="1" applyBorder="1" applyAlignment="1">
      <alignment horizontal="center" vertical="center"/>
    </xf>
    <xf numFmtId="164" fontId="9" fillId="5" borderId="2" xfId="1" applyFont="1" applyFill="1" applyBorder="1" applyAlignment="1">
      <alignment horizontal="center"/>
    </xf>
    <xf numFmtId="164" fontId="14" fillId="7" borderId="5" xfId="1" applyFont="1" applyFill="1" applyBorder="1" applyAlignment="1">
      <alignment horizontal="center" vertical="center"/>
    </xf>
    <xf numFmtId="164" fontId="14" fillId="7" borderId="8" xfId="1" applyFont="1" applyFill="1" applyBorder="1" applyAlignment="1">
      <alignment horizontal="center" vertical="center"/>
    </xf>
    <xf numFmtId="164" fontId="14" fillId="7" borderId="9" xfId="1" applyFont="1" applyFill="1" applyBorder="1" applyAlignment="1">
      <alignment horizontal="center" vertical="center"/>
    </xf>
    <xf numFmtId="164" fontId="12" fillId="9" borderId="2" xfId="1" applyFont="1" applyFill="1" applyBorder="1" applyAlignment="1">
      <alignment horizontal="justify" vertical="center" wrapText="1"/>
    </xf>
    <xf numFmtId="164" fontId="12" fillId="9" borderId="2" xfId="1" applyFont="1" applyFill="1" applyBorder="1" applyAlignment="1">
      <alignment vertical="center" wrapText="1"/>
    </xf>
    <xf numFmtId="164" fontId="14" fillId="7" borderId="2" xfId="1" applyFont="1" applyFill="1" applyBorder="1" applyAlignment="1">
      <alignment horizontal="center" vertical="center"/>
    </xf>
    <xf numFmtId="164" fontId="12" fillId="9" borderId="5" xfId="1" applyFont="1" applyFill="1" applyBorder="1" applyAlignment="1">
      <alignment horizontal="center" vertical="center" wrapText="1"/>
    </xf>
    <xf numFmtId="164" fontId="12" fillId="9" borderId="8" xfId="1" applyFont="1" applyFill="1" applyBorder="1" applyAlignment="1">
      <alignment horizontal="center" vertical="center" wrapText="1"/>
    </xf>
    <xf numFmtId="164" fontId="12" fillId="9" borderId="9" xfId="1" applyFont="1" applyFill="1" applyBorder="1" applyAlignment="1">
      <alignment horizontal="center" vertical="center" wrapText="1"/>
    </xf>
    <xf numFmtId="0" fontId="32" fillId="19" borderId="22" xfId="0" applyFont="1" applyFill="1" applyBorder="1" applyAlignment="1">
      <alignment vertical="center" wrapText="1"/>
    </xf>
    <xf numFmtId="0" fontId="32" fillId="19" borderId="23" xfId="0" applyFont="1" applyFill="1" applyBorder="1" applyAlignment="1">
      <alignment vertical="center" wrapText="1"/>
    </xf>
    <xf numFmtId="0" fontId="32" fillId="19" borderId="24" xfId="0" applyFont="1" applyFill="1" applyBorder="1" applyAlignment="1">
      <alignment vertical="center" wrapText="1"/>
    </xf>
    <xf numFmtId="164" fontId="12" fillId="9" borderId="2" xfId="1" applyFont="1" applyFill="1" applyBorder="1" applyAlignment="1">
      <alignment horizontal="center" vertical="center" wrapText="1"/>
    </xf>
    <xf numFmtId="0" fontId="0" fillId="0" borderId="11" xfId="0" applyFill="1" applyBorder="1"/>
    <xf numFmtId="0" fontId="0" fillId="0" borderId="15" xfId="0" applyFill="1" applyBorder="1"/>
    <xf numFmtId="164" fontId="8" fillId="4" borderId="16" xfId="1" applyFont="1" applyFill="1" applyBorder="1" applyAlignment="1">
      <alignment horizontal="center"/>
    </xf>
    <xf numFmtId="0" fontId="0" fillId="0" borderId="17" xfId="0" applyFill="1" applyBorder="1"/>
    <xf numFmtId="164" fontId="9" fillId="4" borderId="2" xfId="1" applyFont="1" applyFill="1" applyBorder="1" applyAlignment="1">
      <alignment horizontal="center"/>
    </xf>
    <xf numFmtId="0" fontId="0" fillId="0" borderId="10" xfId="0" applyFill="1" applyBorder="1"/>
    <xf numFmtId="164" fontId="9" fillId="4" borderId="0" xfId="1" applyFont="1" applyFill="1" applyBorder="1" applyAlignment="1">
      <alignment horizontal="center"/>
    </xf>
    <xf numFmtId="164" fontId="15" fillId="4" borderId="2" xfId="1" applyFont="1" applyFill="1" applyBorder="1" applyAlignment="1">
      <alignment horizontal="center" vertical="center" wrapText="1"/>
    </xf>
    <xf numFmtId="164" fontId="15" fillId="4" borderId="2" xfId="1" applyFont="1" applyFill="1" applyBorder="1" applyAlignment="1">
      <alignment horizontal="justify" vertical="center" wrapText="1"/>
    </xf>
    <xf numFmtId="164" fontId="15" fillId="4" borderId="18" xfId="1" applyFont="1" applyFill="1" applyBorder="1" applyAlignment="1">
      <alignment horizontal="center"/>
    </xf>
    <xf numFmtId="164" fontId="16" fillId="10" borderId="2" xfId="1" applyFont="1" applyFill="1" applyBorder="1" applyAlignment="1">
      <alignment horizontal="center" vertical="center" wrapText="1"/>
    </xf>
    <xf numFmtId="164" fontId="16" fillId="10" borderId="5" xfId="1" applyFont="1" applyFill="1" applyBorder="1" applyAlignment="1">
      <alignment horizontal="center" vertical="center" wrapText="1"/>
    </xf>
    <xf numFmtId="164" fontId="14" fillId="10" borderId="2" xfId="1" applyFont="1" applyFill="1" applyBorder="1" applyAlignment="1">
      <alignment horizontal="center" vertical="center" wrapText="1"/>
    </xf>
    <xf numFmtId="164" fontId="12" fillId="10" borderId="2" xfId="1" applyFont="1" applyFill="1" applyBorder="1" applyAlignment="1">
      <alignment horizontal="center" vertical="center" wrapText="1"/>
    </xf>
    <xf numFmtId="164" fontId="12" fillId="10" borderId="2" xfId="1" applyFont="1" applyFill="1" applyBorder="1" applyAlignment="1">
      <alignment horizontal="right"/>
    </xf>
    <xf numFmtId="164" fontId="12" fillId="6" borderId="5" xfId="1" applyFont="1" applyFill="1" applyBorder="1" applyAlignment="1">
      <alignment horizontal="center" vertical="center" wrapText="1"/>
    </xf>
    <xf numFmtId="164" fontId="12" fillId="6" borderId="8" xfId="1" applyFont="1" applyFill="1" applyBorder="1" applyAlignment="1">
      <alignment horizontal="center" vertical="center" wrapText="1"/>
    </xf>
    <xf numFmtId="164" fontId="12" fillId="6" borderId="9" xfId="1" applyFont="1" applyFill="1" applyBorder="1" applyAlignment="1">
      <alignment horizontal="center" vertical="center" wrapText="1"/>
    </xf>
    <xf numFmtId="164" fontId="12" fillId="3" borderId="2" xfId="1" applyFont="1" applyFill="1" applyBorder="1" applyAlignment="1">
      <alignment horizontal="center" vertical="center" wrapText="1"/>
    </xf>
    <xf numFmtId="164" fontId="12" fillId="6" borderId="2" xfId="1" applyFont="1" applyFill="1" applyBorder="1" applyAlignment="1">
      <alignment horizontal="center" vertical="center" wrapText="1"/>
    </xf>
    <xf numFmtId="164" fontId="12" fillId="3" borderId="5" xfId="1" applyFont="1" applyFill="1" applyBorder="1" applyAlignment="1">
      <alignment horizontal="center" vertical="center" wrapText="1"/>
    </xf>
    <xf numFmtId="164" fontId="12" fillId="3" borderId="8" xfId="1" applyFont="1" applyFill="1" applyBorder="1" applyAlignment="1">
      <alignment horizontal="center" vertical="center" wrapText="1"/>
    </xf>
    <xf numFmtId="164" fontId="12" fillId="3" borderId="9" xfId="1" applyFont="1" applyFill="1" applyBorder="1" applyAlignment="1">
      <alignment horizontal="center" vertical="center" wrapText="1"/>
    </xf>
    <xf numFmtId="164" fontId="12" fillId="9" borderId="2" xfId="1" applyFont="1" applyFill="1" applyBorder="1" applyAlignment="1">
      <alignment horizontal="left" vertical="center" wrapText="1"/>
    </xf>
    <xf numFmtId="164" fontId="6" fillId="6" borderId="5" xfId="1" applyFont="1" applyFill="1" applyBorder="1" applyAlignment="1">
      <alignment horizontal="center" vertical="center" wrapText="1"/>
    </xf>
    <xf numFmtId="164" fontId="6" fillId="6" borderId="8" xfId="1" applyFont="1" applyFill="1" applyBorder="1" applyAlignment="1">
      <alignment horizontal="center" vertical="center" wrapText="1"/>
    </xf>
    <xf numFmtId="164" fontId="6" fillId="6" borderId="9" xfId="1" applyFont="1" applyFill="1" applyBorder="1" applyAlignment="1">
      <alignment horizontal="center" vertical="center" wrapText="1"/>
    </xf>
    <xf numFmtId="164" fontId="6" fillId="0" borderId="5" xfId="1" applyFont="1" applyFill="1" applyBorder="1" applyAlignment="1">
      <alignment horizontal="justify" vertical="center" wrapText="1"/>
    </xf>
    <xf numFmtId="164" fontId="6" fillId="0" borderId="8" xfId="1" applyFont="1" applyFill="1" applyBorder="1" applyAlignment="1">
      <alignment horizontal="justify" vertical="center" wrapText="1"/>
    </xf>
    <xf numFmtId="164" fontId="6" fillId="0" borderId="9" xfId="1" applyFont="1" applyFill="1" applyBorder="1" applyAlignment="1">
      <alignment horizontal="justify" vertical="center" wrapText="1"/>
    </xf>
    <xf numFmtId="164" fontId="6" fillId="0" borderId="2" xfId="1" applyFont="1" applyFill="1" applyBorder="1" applyAlignment="1">
      <alignment horizontal="center" vertical="center"/>
    </xf>
    <xf numFmtId="164" fontId="21" fillId="7" borderId="2" xfId="1" applyFont="1" applyFill="1" applyBorder="1" applyAlignment="1">
      <alignment horizontal="center" vertical="center"/>
    </xf>
    <xf numFmtId="164" fontId="6" fillId="0" borderId="5" xfId="1" applyFont="1" applyFill="1" applyBorder="1" applyAlignment="1">
      <alignment horizontal="center" vertical="center" wrapText="1"/>
    </xf>
    <xf numFmtId="164" fontId="6" fillId="0" borderId="8" xfId="1" applyFont="1" applyFill="1" applyBorder="1" applyAlignment="1">
      <alignment horizontal="center" vertical="center" wrapText="1"/>
    </xf>
    <xf numFmtId="164" fontId="6" fillId="0" borderId="9" xfId="1" applyFont="1" applyFill="1" applyBorder="1" applyAlignment="1">
      <alignment horizontal="center" vertical="center" wrapText="1"/>
    </xf>
    <xf numFmtId="164" fontId="6" fillId="6" borderId="2" xfId="1" applyFont="1" applyFill="1" applyBorder="1" applyAlignment="1">
      <alignment horizontal="center" vertical="center" wrapText="1"/>
    </xf>
    <xf numFmtId="164" fontId="6" fillId="0" borderId="2" xfId="1" applyFont="1" applyFill="1" applyBorder="1" applyAlignment="1">
      <alignment horizontal="justify" vertical="center" wrapText="1"/>
    </xf>
    <xf numFmtId="164" fontId="14" fillId="6" borderId="2" xfId="1" applyFont="1" applyFill="1" applyBorder="1" applyAlignment="1">
      <alignment horizontal="center"/>
    </xf>
    <xf numFmtId="164" fontId="15" fillId="5" borderId="2" xfId="1" applyFont="1" applyFill="1" applyBorder="1" applyAlignment="1">
      <alignment horizontal="center" vertical="center" wrapText="1"/>
    </xf>
    <xf numFmtId="164" fontId="6" fillId="10" borderId="2" xfId="1" applyFont="1" applyFill="1" applyBorder="1" applyAlignment="1">
      <alignment horizontal="center" vertical="center"/>
    </xf>
    <xf numFmtId="164" fontId="6" fillId="16" borderId="2" xfId="1" applyFont="1" applyFill="1" applyBorder="1" applyAlignment="1">
      <alignment horizontal="center" vertical="center"/>
    </xf>
    <xf numFmtId="164" fontId="6" fillId="17" borderId="2" xfId="1" applyFont="1" applyFill="1" applyBorder="1" applyAlignment="1">
      <alignment horizontal="center" vertical="center"/>
    </xf>
    <xf numFmtId="164" fontId="6" fillId="13" borderId="2" xfId="1" applyFont="1" applyFill="1" applyBorder="1" applyAlignment="1">
      <alignment horizontal="center" vertical="center"/>
    </xf>
    <xf numFmtId="164" fontId="6" fillId="12" borderId="2" xfId="1" applyFont="1" applyFill="1" applyBorder="1" applyAlignment="1">
      <alignment horizontal="center" vertical="center"/>
    </xf>
    <xf numFmtId="164" fontId="2" fillId="6" borderId="5" xfId="1" applyFont="1" applyFill="1" applyBorder="1" applyAlignment="1">
      <alignment horizontal="center" vertical="center" wrapText="1"/>
    </xf>
    <xf numFmtId="164" fontId="2" fillId="6" borderId="8" xfId="1" applyFont="1" applyFill="1" applyBorder="1" applyAlignment="1">
      <alignment horizontal="center" vertical="center" wrapText="1"/>
    </xf>
    <xf numFmtId="164" fontId="2" fillId="6" borderId="9" xfId="1" applyFont="1" applyFill="1" applyBorder="1" applyAlignment="1">
      <alignment horizontal="center" vertical="center" wrapText="1"/>
    </xf>
    <xf numFmtId="164" fontId="2" fillId="6" borderId="18" xfId="1" applyFont="1" applyFill="1" applyBorder="1" applyAlignment="1">
      <alignment horizontal="center" vertical="center" wrapText="1"/>
    </xf>
    <xf numFmtId="164" fontId="2" fillId="6" borderId="2" xfId="1" applyFont="1" applyFill="1" applyBorder="1" applyAlignment="1">
      <alignment horizontal="center" vertical="center" wrapText="1"/>
    </xf>
    <xf numFmtId="164" fontId="2" fillId="0" borderId="2" xfId="1" applyFont="1" applyFill="1" applyBorder="1" applyAlignment="1">
      <alignment horizontal="center" vertical="center" wrapText="1"/>
    </xf>
    <xf numFmtId="164" fontId="12" fillId="7" borderId="0" xfId="1" applyFont="1" applyFill="1" applyBorder="1" applyAlignment="1">
      <alignment horizontal="center"/>
    </xf>
  </cellXfs>
  <cellStyles count="6">
    <cellStyle name="Excel Built-in Normal" xfId="1"/>
    <cellStyle name="Heading" xfId="2"/>
    <cellStyle name="Heading1" xfId="3"/>
    <cellStyle name="Normal" xfId="0" builtinId="0" customBuiltin="1"/>
    <cellStyle name="Result" xfId="4"/>
    <cellStyle name="Result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13</xdr:col>
      <xdr:colOff>712800</xdr:colOff>
      <xdr:row>2</xdr:row>
      <xdr:rowOff>105480</xdr:rowOff>
    </xdr:from>
    <xdr:ext cx="6031080" cy="1121759"/>
    <xdr:pic>
      <xdr:nvPicPr>
        <xdr:cNvPr id="2" name="Picture 2"/>
        <xdr:cNvPicPr>
          <a:picLocks noChangeAspect="1"/>
        </xdr:cNvPicPr>
      </xdr:nvPicPr>
      <xdr:blipFill>
        <a:blip xmlns:r="http://schemas.openxmlformats.org/officeDocument/2006/relationships" r:embed="rId1">
          <a:lum/>
          <a:alphaModFix/>
        </a:blip>
        <a:srcRect/>
        <a:stretch>
          <a:fillRect/>
        </a:stretch>
      </xdr:blipFill>
      <xdr:spPr>
        <a:xfrm>
          <a:off x="17400600" y="467430"/>
          <a:ext cx="6031080" cy="1121759"/>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50760</xdr:colOff>
      <xdr:row>0</xdr:row>
      <xdr:rowOff>0</xdr:rowOff>
    </xdr:from>
    <xdr:ext cx="4024079" cy="835199"/>
    <xdr:pic>
      <xdr:nvPicPr>
        <xdr:cNvPr id="2" name="Picture 2"/>
        <xdr:cNvPicPr>
          <a:picLocks noChangeAspect="1"/>
        </xdr:cNvPicPr>
      </xdr:nvPicPr>
      <xdr:blipFill>
        <a:blip xmlns:r="http://schemas.openxmlformats.org/officeDocument/2006/relationships" r:embed="rId1">
          <a:lum/>
          <a:alphaModFix/>
        </a:blip>
        <a:srcRect/>
        <a:stretch>
          <a:fillRect/>
        </a:stretch>
      </xdr:blipFill>
      <xdr:spPr>
        <a:xfrm>
          <a:off x="2498685" y="0"/>
          <a:ext cx="4024079" cy="835199"/>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193680</xdr:colOff>
      <xdr:row>0</xdr:row>
      <xdr:rowOff>145800</xdr:rowOff>
    </xdr:from>
    <xdr:ext cx="4024079" cy="792360"/>
    <xdr:pic>
      <xdr:nvPicPr>
        <xdr:cNvPr id="2" name="Picture 2"/>
        <xdr:cNvPicPr>
          <a:picLocks noChangeAspect="1"/>
        </xdr:cNvPicPr>
      </xdr:nvPicPr>
      <xdr:blipFill>
        <a:blip xmlns:r="http://schemas.openxmlformats.org/officeDocument/2006/relationships" r:embed="rId1">
          <a:lum/>
          <a:alphaModFix/>
        </a:blip>
        <a:srcRect/>
        <a:stretch>
          <a:fillRect/>
        </a:stretch>
      </xdr:blipFill>
      <xdr:spPr>
        <a:xfrm>
          <a:off x="4651380" y="145800"/>
          <a:ext cx="4024079" cy="79236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3551400</xdr:colOff>
      <xdr:row>0</xdr:row>
      <xdr:rowOff>0</xdr:rowOff>
    </xdr:from>
    <xdr:ext cx="4428720" cy="840599"/>
    <xdr:pic>
      <xdr:nvPicPr>
        <xdr:cNvPr id="2" name="Picture 2"/>
        <xdr:cNvPicPr>
          <a:picLocks noChangeAspect="1"/>
        </xdr:cNvPicPr>
      </xdr:nvPicPr>
      <xdr:blipFill>
        <a:blip xmlns:r="http://schemas.openxmlformats.org/officeDocument/2006/relationships" r:embed="rId1">
          <a:lum/>
          <a:alphaModFix/>
        </a:blip>
        <a:srcRect/>
        <a:stretch>
          <a:fillRect/>
        </a:stretch>
      </xdr:blipFill>
      <xdr:spPr>
        <a:xfrm>
          <a:off x="4084800" y="0"/>
          <a:ext cx="4428720" cy="840599"/>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1523880</xdr:colOff>
      <xdr:row>1</xdr:row>
      <xdr:rowOff>42480</xdr:rowOff>
    </xdr:from>
    <xdr:ext cx="8911080" cy="1495799"/>
    <xdr:sp macro="" textlink="">
      <xdr:nvSpPr>
        <xdr:cNvPr id="2" name="CuadroTexto 2"/>
        <xdr:cNvSpPr/>
      </xdr:nvSpPr>
      <xdr:spPr>
        <a:xfrm>
          <a:off x="2885955" y="223455"/>
          <a:ext cx="8911080" cy="1495799"/>
        </a:xfrm>
        <a:custGeom>
          <a:avLst/>
          <a:gdLst>
            <a:gd name="f0" fmla="val 0"/>
            <a:gd name="f1" fmla="val 21600"/>
          </a:gdLst>
          <a:ahLst/>
          <a:cxnLst>
            <a:cxn ang="3cd4">
              <a:pos x="hc" y="t"/>
            </a:cxn>
            <a:cxn ang="0">
              <a:pos x="r" y="vc"/>
            </a:cxn>
            <a:cxn ang="cd4">
              <a:pos x="hc" y="b"/>
            </a:cxn>
            <a:cxn ang="cd2">
              <a:pos x="l" y="vc"/>
            </a:cxn>
          </a:cxnLst>
          <a:rect l="l" t="t" r="r" b="b"/>
          <a:pathLst>
            <a:path w="21600" h="21600">
              <a:moveTo>
                <a:pt x="f0" y="f0"/>
              </a:moveTo>
              <a:lnTo>
                <a:pt x="f1" y="f0"/>
              </a:lnTo>
              <a:lnTo>
                <a:pt x="f1" y="f1"/>
              </a:lnTo>
              <a:lnTo>
                <a:pt x="f0" y="f1"/>
              </a:lnTo>
              <a:lnTo>
                <a:pt x="f0" y="f0"/>
              </a:lnTo>
              <a:close/>
            </a:path>
          </a:pathLst>
        </a:custGeom>
        <a:noFill/>
        <a:ln>
          <a:noFill/>
          <a:prstDash val="solid"/>
        </a:ln>
      </xdr:spPr>
      <xdr:txBody>
        <a:bodyPr vert="horz" wrap="square" lIns="90000" tIns="45000" rIns="90000" bIns="45000" anchor="t" compatLnSpc="0"/>
        <a:lstStyle/>
        <a:p>
          <a:pPr lvl="0" algn="ctr" rtl="0" hangingPunct="0">
            <a:buNone/>
            <a:tabLst/>
          </a:pPr>
          <a:r>
            <a:rPr lang="es-CO" sz="2200" b="0" i="0" u="none" strike="noStrike" kern="1200" spc="0">
              <a:solidFill>
                <a:srgbClr val="000000"/>
              </a:solidFill>
              <a:latin typeface="Arial" pitchFamily="34"/>
              <a:cs typeface="Arial" pitchFamily="32"/>
            </a:rPr>
            <a:t>ALCALDÍA MUNICIPAL DE GALAPA ATLÁNTICO</a:t>
          </a:r>
        </a:p>
        <a:p>
          <a:pPr lvl="0" algn="ctr" rtl="0" hangingPunct="0">
            <a:buNone/>
            <a:tabLst/>
          </a:pPr>
          <a:r>
            <a:rPr lang="es-CO" sz="2200" b="1" i="0" u="none" strike="noStrike" kern="1200" spc="0">
              <a:solidFill>
                <a:srgbClr val="000000"/>
              </a:solidFill>
              <a:latin typeface="Arial" pitchFamily="34"/>
              <a:cs typeface="Arial" pitchFamily="32"/>
            </a:rPr>
            <a:t>MAPA DE RIESGOS INTEGRADO</a:t>
          </a:r>
        </a:p>
        <a:p>
          <a:pPr lvl="0" algn="ctr" rtl="0" hangingPunct="0">
            <a:buNone/>
            <a:tabLst/>
          </a:pPr>
          <a:r>
            <a:rPr lang="es-CO" sz="2200" b="0" i="0" u="none" strike="noStrike" kern="1200" spc="0">
              <a:solidFill>
                <a:srgbClr val="000000"/>
              </a:solidFill>
              <a:latin typeface="Arial" pitchFamily="34"/>
              <a:cs typeface="Arial" pitchFamily="32"/>
            </a:rPr>
            <a:t>- Riesgos de Gestión y de Corrupción-</a:t>
          </a:r>
        </a:p>
        <a:p>
          <a:pPr lvl="0" algn="ctr" rtl="0" hangingPunct="0">
            <a:buNone/>
            <a:tabLst/>
          </a:pPr>
          <a:r>
            <a:rPr lang="es-CO" sz="2200" b="0" i="0" u="none" strike="noStrike" kern="1200" spc="0">
              <a:solidFill>
                <a:srgbClr val="000000"/>
              </a:solidFill>
              <a:latin typeface="Arial" pitchFamily="34"/>
              <a:cs typeface="Arial" pitchFamily="32"/>
            </a:rPr>
            <a:t>Determinación del Impacto</a:t>
          </a:r>
        </a:p>
      </xdr:txBody>
    </xdr:sp>
    <xdr:clientData/>
  </xdr:oneCellAnchor>
  <xdr:oneCellAnchor>
    <xdr:from>
      <xdr:col>0</xdr:col>
      <xdr:colOff>95400</xdr:colOff>
      <xdr:row>2</xdr:row>
      <xdr:rowOff>45720</xdr:rowOff>
    </xdr:from>
    <xdr:ext cx="2359079" cy="1065959"/>
    <xdr:pic>
      <xdr:nvPicPr>
        <xdr:cNvPr id="3" name="Imagen 3"/>
        <xdr:cNvPicPr>
          <a:picLocks noChangeAspect="1"/>
        </xdr:cNvPicPr>
      </xdr:nvPicPr>
      <xdr:blipFill>
        <a:blip xmlns:r="http://schemas.openxmlformats.org/officeDocument/2006/relationships" r:embed="rId1">
          <a:lum/>
          <a:alphaModFix/>
        </a:blip>
        <a:srcRect/>
        <a:stretch>
          <a:fillRect/>
        </a:stretch>
      </xdr:blipFill>
      <xdr:spPr>
        <a:xfrm>
          <a:off x="95400" y="407670"/>
          <a:ext cx="2359079" cy="1065959"/>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an_/OneDrive/Documentos/ASESORIAS%20GESTI&#211;N%20P&#218;BLICA/2019/Contralor&#237;a%20del%20Magdalena/MAPAS%20DE%20RIESGOS%20FUNCESIA/Mapa%20de%20Riesgos%20de%20Corrupci&#243;n%20Contralor&#237;a%20de%20Magdalena%20Versi&#243;n%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Mapa de Calor"/>
      <sheetName val="5. Diseño de Controles"/>
      <sheetName val="6.Análisis_de_controles"/>
      <sheetName val="Determinación del Impacto"/>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7"/>
  <sheetViews>
    <sheetView tabSelected="1" topLeftCell="A9" zoomScale="60" zoomScaleNormal="60" workbookViewId="0">
      <pane xSplit="3" ySplit="8" topLeftCell="D17" activePane="bottomRight" state="frozen"/>
      <selection activeCell="A9" sqref="A9"/>
      <selection pane="topRight" activeCell="D9" sqref="D9"/>
      <selection pane="bottomLeft" activeCell="A17" sqref="A17"/>
      <selection pane="bottomRight" activeCell="E17" sqref="E17"/>
    </sheetView>
  </sheetViews>
  <sheetFormatPr baseColWidth="10" defaultRowHeight="14.25" x14ac:dyDescent="0.2"/>
  <cols>
    <col min="1" max="1" width="15.25" style="15" customWidth="1"/>
    <col min="2" max="2" width="14.75" style="16" customWidth="1"/>
    <col min="3" max="3" width="7.375" style="17" customWidth="1"/>
    <col min="4" max="4" width="38.75" style="1" customWidth="1"/>
    <col min="5" max="5" width="34.25" style="18" customWidth="1"/>
    <col min="6" max="6" width="36.25" style="1" customWidth="1"/>
    <col min="7" max="7" width="7.375" style="2" customWidth="1"/>
    <col min="8" max="8" width="15" style="2" customWidth="1"/>
    <col min="9" max="9" width="8.625" style="15" customWidth="1"/>
    <col min="10" max="10" width="9.125" style="15" customWidth="1"/>
    <col min="11" max="11" width="10" style="2" customWidth="1"/>
    <col min="12" max="12" width="11.125" style="2" customWidth="1"/>
    <col min="13" max="13" width="10.375" style="2" customWidth="1"/>
    <col min="14" max="14" width="24.875" style="2" customWidth="1"/>
    <col min="15" max="15" width="24.25" style="2" customWidth="1"/>
    <col min="16" max="16" width="26.25" style="2" customWidth="1"/>
    <col min="17" max="17" width="22.875" style="2" customWidth="1"/>
    <col min="18" max="18" width="39" style="2" customWidth="1"/>
    <col min="19" max="19" width="42.5" style="2" customWidth="1"/>
    <col min="20" max="20" width="53.5" style="2" customWidth="1"/>
    <col min="21" max="21" width="34.125" style="2" customWidth="1"/>
    <col min="22" max="22" width="50" style="1" customWidth="1"/>
    <col min="23" max="1024" width="10.625" style="1" customWidth="1"/>
  </cols>
  <sheetData>
    <row r="1" spans="1:22" ht="14.25" customHeight="1" x14ac:dyDescent="0.2">
      <c r="A1" s="225" t="s">
        <v>0</v>
      </c>
      <c r="B1" s="225"/>
      <c r="C1" s="225"/>
      <c r="D1" s="225"/>
      <c r="E1" s="225"/>
      <c r="F1" s="225"/>
      <c r="G1" s="225"/>
      <c r="H1" s="225"/>
      <c r="I1" s="225"/>
      <c r="J1" s="225"/>
      <c r="K1" s="225"/>
      <c r="L1" s="225"/>
      <c r="M1" s="225"/>
      <c r="N1" s="225"/>
      <c r="O1" s="225"/>
      <c r="P1" s="225"/>
      <c r="Q1" s="225"/>
      <c r="R1" s="225"/>
      <c r="S1" s="225"/>
      <c r="T1" s="225"/>
      <c r="U1" s="225"/>
      <c r="V1" s="225"/>
    </row>
    <row r="2" spans="1:22" ht="14.25" customHeight="1" x14ac:dyDescent="0.2">
      <c r="A2" s="225"/>
      <c r="B2" s="225"/>
      <c r="C2" s="225"/>
      <c r="D2" s="225"/>
      <c r="E2" s="225"/>
      <c r="F2" s="225"/>
      <c r="G2" s="225"/>
      <c r="H2" s="225"/>
      <c r="I2" s="225"/>
      <c r="J2" s="225"/>
      <c r="K2" s="225"/>
      <c r="L2" s="225"/>
      <c r="M2" s="225"/>
      <c r="N2" s="225"/>
      <c r="O2" s="225"/>
      <c r="P2" s="225"/>
      <c r="Q2" s="225"/>
      <c r="R2" s="225"/>
      <c r="S2" s="225"/>
      <c r="T2" s="225"/>
      <c r="U2" s="225"/>
      <c r="V2" s="225"/>
    </row>
    <row r="3" spans="1:22" ht="14.25" customHeight="1" x14ac:dyDescent="0.2">
      <c r="A3" s="225"/>
      <c r="B3" s="225"/>
      <c r="C3" s="225"/>
      <c r="D3" s="225"/>
      <c r="E3" s="225"/>
      <c r="F3" s="225"/>
      <c r="G3" s="225"/>
      <c r="H3" s="225"/>
      <c r="I3" s="225"/>
      <c r="J3" s="225"/>
      <c r="K3" s="225"/>
      <c r="L3" s="225"/>
      <c r="M3" s="225"/>
      <c r="N3" s="225"/>
      <c r="O3" s="225"/>
      <c r="P3" s="225"/>
      <c r="Q3" s="225"/>
      <c r="R3" s="225"/>
      <c r="S3" s="225"/>
      <c r="T3" s="225"/>
      <c r="U3" s="225"/>
      <c r="V3" s="225"/>
    </row>
    <row r="4" spans="1:22" ht="14.25" customHeight="1" x14ac:dyDescent="0.2">
      <c r="A4" s="225"/>
      <c r="B4" s="225"/>
      <c r="C4" s="225"/>
      <c r="D4" s="225"/>
      <c r="E4" s="225"/>
      <c r="F4" s="225"/>
      <c r="G4" s="225"/>
      <c r="H4" s="225"/>
      <c r="I4" s="225"/>
      <c r="J4" s="225"/>
      <c r="K4" s="225"/>
      <c r="L4" s="225"/>
      <c r="M4" s="225"/>
      <c r="N4" s="225"/>
      <c r="O4" s="225"/>
      <c r="P4" s="225"/>
      <c r="Q4" s="225"/>
      <c r="R4" s="225"/>
      <c r="S4" s="225"/>
      <c r="T4" s="225"/>
      <c r="U4" s="225"/>
      <c r="V4" s="225"/>
    </row>
    <row r="5" spans="1:22" ht="14.25" customHeight="1" x14ac:dyDescent="0.2">
      <c r="A5" s="225"/>
      <c r="B5" s="225"/>
      <c r="C5" s="225"/>
      <c r="D5" s="225"/>
      <c r="E5" s="225"/>
      <c r="F5" s="225"/>
      <c r="G5" s="225"/>
      <c r="H5" s="225"/>
      <c r="I5" s="225"/>
      <c r="J5" s="225"/>
      <c r="K5" s="225"/>
      <c r="L5" s="225"/>
      <c r="M5" s="225"/>
      <c r="N5" s="225"/>
      <c r="O5" s="225"/>
      <c r="P5" s="225"/>
      <c r="Q5" s="225"/>
      <c r="R5" s="225"/>
      <c r="S5" s="225"/>
      <c r="T5" s="225"/>
      <c r="U5" s="225"/>
      <c r="V5" s="225"/>
    </row>
    <row r="6" spans="1:22" ht="14.25" customHeight="1" x14ac:dyDescent="0.2">
      <c r="A6" s="225"/>
      <c r="B6" s="225"/>
      <c r="C6" s="225"/>
      <c r="D6" s="225"/>
      <c r="E6" s="225"/>
      <c r="F6" s="225"/>
      <c r="G6" s="225"/>
      <c r="H6" s="225"/>
      <c r="I6" s="225"/>
      <c r="J6" s="225"/>
      <c r="K6" s="225"/>
      <c r="L6" s="225"/>
      <c r="M6" s="225"/>
      <c r="N6" s="225"/>
      <c r="O6" s="225"/>
      <c r="P6" s="225"/>
      <c r="Q6" s="225"/>
      <c r="R6" s="225"/>
      <c r="S6" s="225"/>
      <c r="T6" s="225"/>
      <c r="U6" s="225"/>
      <c r="V6" s="225"/>
    </row>
    <row r="7" spans="1:22" ht="14.25" customHeight="1" x14ac:dyDescent="0.2">
      <c r="A7" s="225"/>
      <c r="B7" s="225"/>
      <c r="C7" s="225"/>
      <c r="D7" s="225"/>
      <c r="E7" s="225"/>
      <c r="F7" s="225"/>
      <c r="G7" s="225"/>
      <c r="H7" s="225"/>
      <c r="I7" s="225"/>
      <c r="J7" s="225"/>
      <c r="K7" s="225"/>
      <c r="L7" s="225"/>
      <c r="M7" s="225"/>
      <c r="N7" s="225"/>
      <c r="O7" s="225"/>
      <c r="P7" s="225"/>
      <c r="Q7" s="225"/>
      <c r="R7" s="225"/>
      <c r="S7" s="225"/>
      <c r="T7" s="225"/>
      <c r="U7" s="225"/>
      <c r="V7" s="225"/>
    </row>
    <row r="8" spans="1:22" ht="14.25" customHeight="1" x14ac:dyDescent="0.2">
      <c r="A8" s="225"/>
      <c r="B8" s="225"/>
      <c r="C8" s="225"/>
      <c r="D8" s="225"/>
      <c r="E8" s="225"/>
      <c r="F8" s="225"/>
      <c r="G8" s="225"/>
      <c r="H8" s="225"/>
      <c r="I8" s="225"/>
      <c r="J8" s="225"/>
      <c r="K8" s="225"/>
      <c r="L8" s="225"/>
      <c r="M8" s="225"/>
      <c r="N8" s="225"/>
      <c r="O8" s="225"/>
      <c r="P8" s="225"/>
      <c r="Q8" s="225"/>
      <c r="R8" s="225"/>
      <c r="S8" s="225"/>
      <c r="T8" s="225"/>
      <c r="U8" s="225"/>
      <c r="V8" s="225"/>
    </row>
    <row r="9" spans="1:22" ht="14.25" customHeight="1" x14ac:dyDescent="0.2">
      <c r="A9" s="225"/>
      <c r="B9" s="225"/>
      <c r="C9" s="225"/>
      <c r="D9" s="225"/>
      <c r="E9" s="225"/>
      <c r="F9" s="225"/>
      <c r="G9" s="225"/>
      <c r="H9" s="225"/>
      <c r="I9" s="225"/>
      <c r="J9" s="225"/>
      <c r="K9" s="225"/>
      <c r="L9" s="225"/>
      <c r="M9" s="225"/>
      <c r="N9" s="225"/>
      <c r="O9" s="225"/>
      <c r="P9" s="225"/>
      <c r="Q9" s="225"/>
      <c r="R9" s="225"/>
      <c r="S9" s="225"/>
      <c r="T9" s="225"/>
      <c r="U9" s="225"/>
      <c r="V9" s="225"/>
    </row>
    <row r="10" spans="1:22" ht="14.25" customHeight="1" x14ac:dyDescent="0.2">
      <c r="A10" s="225"/>
      <c r="B10" s="225"/>
      <c r="C10" s="225"/>
      <c r="D10" s="225"/>
      <c r="E10" s="225"/>
      <c r="F10" s="225"/>
      <c r="G10" s="225"/>
      <c r="H10" s="225"/>
      <c r="I10" s="225"/>
      <c r="J10" s="225"/>
      <c r="K10" s="225"/>
      <c r="L10" s="225"/>
      <c r="M10" s="225"/>
      <c r="N10" s="225"/>
      <c r="O10" s="225"/>
      <c r="P10" s="225"/>
      <c r="Q10" s="225"/>
      <c r="R10" s="225"/>
      <c r="S10" s="225"/>
      <c r="T10" s="225"/>
      <c r="U10" s="225"/>
      <c r="V10" s="225"/>
    </row>
    <row r="11" spans="1:22" ht="14.25" customHeight="1" x14ac:dyDescent="0.2">
      <c r="A11" s="225"/>
      <c r="B11" s="225"/>
      <c r="C11" s="225"/>
      <c r="D11" s="225"/>
      <c r="E11" s="225"/>
      <c r="F11" s="225"/>
      <c r="G11" s="225"/>
      <c r="H11" s="225"/>
      <c r="I11" s="225"/>
      <c r="J11" s="225"/>
      <c r="K11" s="225"/>
      <c r="L11" s="225"/>
      <c r="M11" s="225"/>
      <c r="N11" s="225"/>
      <c r="O11" s="225"/>
      <c r="P11" s="225"/>
      <c r="Q11" s="225"/>
      <c r="R11" s="225"/>
      <c r="S11" s="225"/>
      <c r="T11" s="225"/>
      <c r="U11" s="225"/>
      <c r="V11" s="225"/>
    </row>
    <row r="12" spans="1:22" ht="14.25" customHeight="1" x14ac:dyDescent="0.2">
      <c r="A12" s="225"/>
      <c r="B12" s="225"/>
      <c r="C12" s="225"/>
      <c r="D12" s="225"/>
      <c r="E12" s="225"/>
      <c r="F12" s="225"/>
      <c r="G12" s="225"/>
      <c r="H12" s="225"/>
      <c r="I12" s="225"/>
      <c r="J12" s="225"/>
      <c r="K12" s="225"/>
      <c r="L12" s="225"/>
      <c r="M12" s="225"/>
      <c r="N12" s="225"/>
      <c r="O12" s="225"/>
      <c r="P12" s="225"/>
      <c r="Q12" s="225"/>
      <c r="R12" s="225"/>
      <c r="S12" s="225"/>
      <c r="T12" s="225"/>
      <c r="U12" s="225"/>
      <c r="V12" s="225"/>
    </row>
    <row r="13" spans="1:22" s="2" customFormat="1" ht="18" customHeight="1" x14ac:dyDescent="0.2">
      <c r="A13" s="226" t="s">
        <v>1</v>
      </c>
      <c r="B13" s="226"/>
      <c r="C13" s="227" t="s">
        <v>2</v>
      </c>
      <c r="D13" s="227"/>
      <c r="E13" s="227"/>
      <c r="F13" s="227"/>
      <c r="G13" s="227" t="s">
        <v>3</v>
      </c>
      <c r="H13" s="227"/>
      <c r="I13" s="227"/>
      <c r="J13" s="227"/>
      <c r="K13" s="227"/>
      <c r="L13" s="227"/>
      <c r="M13" s="227"/>
      <c r="N13" s="227"/>
      <c r="O13" s="227"/>
      <c r="P13" s="227"/>
      <c r="Q13" s="227"/>
      <c r="R13" s="227"/>
      <c r="S13" s="227"/>
      <c r="T13" s="227"/>
      <c r="U13" s="227"/>
      <c r="V13" s="227"/>
    </row>
    <row r="14" spans="1:22" ht="18" customHeight="1" x14ac:dyDescent="0.2">
      <c r="A14" s="228" t="s">
        <v>4</v>
      </c>
      <c r="B14" s="229" t="s">
        <v>5</v>
      </c>
      <c r="C14" s="230" t="s">
        <v>6</v>
      </c>
      <c r="D14" s="230" t="s">
        <v>7</v>
      </c>
      <c r="E14" s="230" t="s">
        <v>8</v>
      </c>
      <c r="F14" s="230" t="s">
        <v>9</v>
      </c>
      <c r="G14" s="231" t="s">
        <v>10</v>
      </c>
      <c r="H14" s="231"/>
      <c r="I14" s="231"/>
      <c r="J14" s="231"/>
      <c r="K14" s="231"/>
      <c r="L14" s="231"/>
      <c r="M14" s="231"/>
      <c r="N14" s="232" t="s">
        <v>11</v>
      </c>
      <c r="O14" s="232"/>
      <c r="P14" s="232"/>
      <c r="Q14" s="232"/>
      <c r="R14" s="232"/>
      <c r="S14" s="232"/>
      <c r="T14" s="232"/>
      <c r="U14" s="232"/>
      <c r="V14" s="232"/>
    </row>
    <row r="15" spans="1:22" ht="18" customHeight="1" x14ac:dyDescent="0.2">
      <c r="A15" s="228"/>
      <c r="B15" s="229"/>
      <c r="C15" s="230"/>
      <c r="D15" s="230"/>
      <c r="E15" s="230"/>
      <c r="F15" s="230"/>
      <c r="G15" s="231" t="s">
        <v>12</v>
      </c>
      <c r="H15" s="231"/>
      <c r="I15" s="231"/>
      <c r="J15" s="3"/>
      <c r="K15" s="231" t="s">
        <v>13</v>
      </c>
      <c r="L15" s="231"/>
      <c r="M15" s="231"/>
      <c r="N15" s="233" t="s">
        <v>14</v>
      </c>
      <c r="O15" s="233" t="s">
        <v>15</v>
      </c>
      <c r="P15" s="233" t="s">
        <v>16</v>
      </c>
      <c r="Q15" s="233" t="s">
        <v>17</v>
      </c>
      <c r="R15" s="233" t="s">
        <v>18</v>
      </c>
      <c r="S15" s="233" t="s">
        <v>19</v>
      </c>
      <c r="T15" s="233" t="s">
        <v>20</v>
      </c>
      <c r="U15" s="233" t="s">
        <v>21</v>
      </c>
      <c r="V15" s="233" t="s">
        <v>22</v>
      </c>
    </row>
    <row r="16" spans="1:22" ht="133.5" customHeight="1" x14ac:dyDescent="0.2">
      <c r="A16" s="228"/>
      <c r="B16" s="229"/>
      <c r="C16" s="230"/>
      <c r="D16" s="230"/>
      <c r="E16" s="230"/>
      <c r="F16" s="230"/>
      <c r="G16" s="4" t="s">
        <v>23</v>
      </c>
      <c r="H16" s="5" t="s">
        <v>24</v>
      </c>
      <c r="I16" s="5" t="s">
        <v>25</v>
      </c>
      <c r="J16" s="5" t="s">
        <v>26</v>
      </c>
      <c r="K16" s="5" t="s">
        <v>23</v>
      </c>
      <c r="L16" s="5" t="s">
        <v>24</v>
      </c>
      <c r="M16" s="5" t="s">
        <v>25</v>
      </c>
      <c r="N16" s="233"/>
      <c r="O16" s="233"/>
      <c r="P16" s="233"/>
      <c r="Q16" s="233"/>
      <c r="R16" s="233"/>
      <c r="S16" s="233"/>
      <c r="T16" s="233"/>
      <c r="U16" s="233"/>
      <c r="V16" s="233"/>
    </row>
    <row r="17" spans="1:22" s="2" customFormat="1" ht="105" customHeight="1" x14ac:dyDescent="0.2">
      <c r="A17" s="235" t="s">
        <v>27</v>
      </c>
      <c r="B17" s="211" t="s">
        <v>28</v>
      </c>
      <c r="C17" s="209">
        <v>1</v>
      </c>
      <c r="D17" s="200" t="str">
        <f>+'1. Identificación del riesgo'!C10</f>
        <v>Influenciar o presionar a funcionarios de los distintos niveles jerárquicos, para que tomen decisiones contrarias a la Ley, los interéses de la entidad,  que se apartan del deber legal, procedimientos y lineamientos institucionales.</v>
      </c>
      <c r="E17" s="7" t="str">
        <f>+'2. Descripción del Riesgo'!D10</f>
        <v>Concentración de poder</v>
      </c>
      <c r="F17" s="200" t="str">
        <f>+'2. Descripción del Riesgo'!E10</f>
        <v>1. Deficiente prestación del servicio.
2. Incumplimiento de normas legales o fallos judiciales y requisitos establecidos por la entidad.
3. Afectación del clima laboral.
4. Pérdida de confianza y credibilidad.
5.Investigaciones y sanciones de carácter disciplinarias.</v>
      </c>
      <c r="G17" s="194" t="str">
        <f>+'3. Probabilidad'!C11</f>
        <v>POSIBLE</v>
      </c>
      <c r="H17" s="194" t="str">
        <f>+'4. Impacto'!AP6</f>
        <v>CATASTRÓFICO</v>
      </c>
      <c r="I17" s="196" t="str">
        <f>IF(OR(G17=0,H17=0),"",INDEX('Mapa de Calor'!$D$5:$H$9,MATCH(Mapa_de_Riesgo!G17:G19,'Mapa de Calor'!$B$5:$B$9,0),MATCH(Mapa_de_Riesgo!H17:H19,'Mapa de Calor'!$D$10:$H$10,0)))</f>
        <v>Zona Extrema</v>
      </c>
      <c r="J17" s="8" t="s">
        <v>35</v>
      </c>
      <c r="K17" s="194" t="str">
        <f>IF('6.Análisis_de_controles'!V4="FUERTE",IF(Mapa_de_Riesgo!G17:G19="CASI SEGURO","POSIBLE",IF(Mapa_de_Riesgo!G17:G19="PROBABLE","IMPROBABLE",IF(Mapa_de_Riesgo!G17:G19="POSIBLE","RARA VEZ",IF(Mapa_de_Riesgo!G17:G19="IMPROBABLE","RARA VEZ",IF(Mapa_de_Riesgo!G17:G19="RARA VEZ","RARA VEZ"))))),IF('6.Análisis_de_controles'!V4="MODERADO",IF(Mapa_de_Riesgo!G17:G19="CASI SEGURO","PROBABLE",IF(Mapa_de_Riesgo!G17:G19="PROBABLE","POSIBLE",IF(Mapa_de_Riesgo!G17:G19="POSIBLE","IMPROBABLE",IF(Mapa_de_Riesgo!G17:G19="IMPROBABLE","RARA VEZ",IF(Mapa_de_Riesgo!G17:G19="RARA VEZ","RARA VEZ"))))),IF('6.Análisis_de_controles'!V4="DÉBIL",Mapa_de_Riesgo!G17:G19)))</f>
        <v>IMPROBABLE</v>
      </c>
      <c r="L17" s="194" t="str">
        <f>+H17</f>
        <v>CATASTRÓFICO</v>
      </c>
      <c r="M17" s="195" t="str">
        <f>IF(OR(G17=0,H17=0),"",INDEX('Mapa de Calor'!$D$5:$H$9,MATCH(Mapa_de_Riesgo!G17:G19,'Mapa de Calor'!$B$5:$B$9,0),MATCH(Mapa_de_Riesgo!H17:H19,'Mapa de Calor'!$D$10:$H$10,0)))</f>
        <v>Zona Extrema</v>
      </c>
      <c r="N17" s="9" t="str">
        <f>+'5. Diseño de Controles'!F4</f>
        <v>Revisión y actualización de la matriz de responsabilidades</v>
      </c>
      <c r="O17" s="10" t="str">
        <f>+'5. Diseño de Controles'!G4</f>
        <v>Preventivo</v>
      </c>
      <c r="P17" s="10" t="str">
        <f>+'5. Diseño de Controles'!H4</f>
        <v>Gerente, Jefe de Planeación, Jefe de Talento Humano y Responsables cada proceso.</v>
      </c>
      <c r="Q17" s="10" t="str">
        <f>+'5. Diseño de Controles'!I4</f>
        <v>1 vez, 10 de Abril de 2021</v>
      </c>
      <c r="R17" s="10" t="str">
        <f>+'5. Diseño de Controles'!J4</f>
        <v>Definir responsabilidades, manual de procesos y procedimientos y jefe inmediato para cada cargo con el fin de evitar extralimitación de funciones.</v>
      </c>
      <c r="S17" s="10" t="str">
        <f>+'5. Diseño de Controles'!K4</f>
        <v xml:space="preserve">Se revisa la matriz de responsabilidades existente y se actualiza de conformidad con los criterios establecidos por la alta dirección, como mínimo los siguientes: quién elabora, quién revisa o valida, quién ejecuta y quién evalúa.  </v>
      </c>
      <c r="T17" s="10" t="str">
        <f>+'5. Diseño de Controles'!L4</f>
        <v>Ante la posible extralimitación de roles y la inminente manifestación de concentración de poder, el proceso o funcionario conocedor de la presunta desviación, comunicará a la oficina de Control Interno, para que realice la investigación pertinente, señalando el lineamiento transgredido respecto de la matriz de responsabilidades.</v>
      </c>
      <c r="U17" s="10" t="str">
        <f>+'5. Diseño de Controles'!M4</f>
        <v>Matriz de Responsabilidades actualizada</v>
      </c>
      <c r="V17" s="10" t="str">
        <f>+'7. Indicadores'!C4</f>
        <v>Indicador de Gestión
 # de matrices de responsabilidades por procesos actualizadas/ No de procesos institucionales (11) *100%</v>
      </c>
    </row>
    <row r="18" spans="1:22" s="2" customFormat="1" ht="150" x14ac:dyDescent="0.2">
      <c r="A18" s="236"/>
      <c r="B18" s="210"/>
      <c r="C18" s="209"/>
      <c r="D18" s="200"/>
      <c r="E18" s="7" t="str">
        <f>+'2. Descripción del Riesgo'!D11</f>
        <v>Inobservancia del manual de funciones, procedimientos, política de operaciones, caracterizaciones y/o matriz de responsabilidades</v>
      </c>
      <c r="F18" s="200"/>
      <c r="G18" s="194"/>
      <c r="H18" s="194"/>
      <c r="I18" s="196"/>
      <c r="J18" s="8" t="s">
        <v>35</v>
      </c>
      <c r="K18" s="194"/>
      <c r="L18" s="194"/>
      <c r="M18" s="195"/>
      <c r="N18" s="9" t="str">
        <f>+'5. Diseño de Controles'!F5</f>
        <v>Inducción o reinducción de funciones, procedimientos, política de operaciones, caracterizaciones y matriz de responsabilidad por procesos.</v>
      </c>
      <c r="O18" s="10" t="str">
        <f>+'5. Diseño de Controles'!G5</f>
        <v>Preventivo</v>
      </c>
      <c r="P18" s="10" t="str">
        <f>+'5. Diseño de Controles'!H5</f>
        <v>Jefe de Talento, Jefe de Planeación,</v>
      </c>
      <c r="Q18" s="10" t="str">
        <f>+'5. Diseño de Controles'!I5</f>
        <v>1 vez, Primer Semestre de 2021</v>
      </c>
      <c r="R18" s="10" t="str">
        <f>+'5. Diseño de Controles'!J5</f>
        <v>Ilustrar a los funcionarios de los procesos sobre los cambios en los lineamientos institucionales, expresados en la base documental de la planeación institucional: caracterizaciones, funciones, procedimientos, política de operaciones y matriz de responsabilidades.</v>
      </c>
      <c r="S18" s="10" t="str">
        <f>+'5. Diseño de Controles'!K5</f>
        <v>La Oficina de Planeación conjuntamente con la oficina de  Talento Humano, coordinarán con los responsables de los procesos, una agenda cronograma con el fin de socializar durante el primer semestre con todos los funcionarios de los diferentes procesos, las políticas y lineamientos señalados.</v>
      </c>
      <c r="T18" s="10" t="str">
        <f>+'5. Diseño de Controles'!L5</f>
        <v>Ante la no realización de las actividades de socialización por procesos programadas, o ante la inobservancia de funciones, procedimientos, política de operaciones, caracterizaciones o matriz de responsabilidades, la Oficina de Control interno, una vez tenga conocimiento, deberá establecer las observaciones correspondientes y proceder de conformidad con lo establecido en sus procedimientos. Asimismo, podrá requerir las acciones de mejora correspondientes con el procesos o funcionario objeto de la observación identificada.</v>
      </c>
      <c r="U18" s="10" t="str">
        <f>+'5. Diseño de Controles'!M5</f>
        <v>Actas, planillas de asistencias y/o registros fotográficos o fílmicos de las jornadas de inducción o reinducción por procesos.</v>
      </c>
      <c r="V18" s="10" t="str">
        <f>+'7. Indicadores'!C5</f>
        <v>Indicador de Gestión
# de procesos a los que se brindó inducción o reinducción dirigida sobre la base documental de planeación estratégica / No de procesos institucionales (11) *100%</v>
      </c>
    </row>
    <row r="19" spans="1:22" s="2" customFormat="1" ht="135" x14ac:dyDescent="0.2">
      <c r="A19" s="236"/>
      <c r="B19" s="210"/>
      <c r="C19" s="209"/>
      <c r="D19" s="200"/>
      <c r="E19" s="7" t="str">
        <f>+'2. Descripción del Riesgo'!D12</f>
        <v>Deficiencias en la implementación del Modelo de Operación por Procesos</v>
      </c>
      <c r="F19" s="200"/>
      <c r="G19" s="194"/>
      <c r="H19" s="194"/>
      <c r="I19" s="196"/>
      <c r="J19" s="8" t="s">
        <v>35</v>
      </c>
      <c r="K19" s="194"/>
      <c r="L19" s="194"/>
      <c r="M19" s="195"/>
      <c r="N19" s="9" t="str">
        <f>+'5. Diseño de Controles'!F6</f>
        <v>Socialización sobre el Modelo de Operación por Procesos</v>
      </c>
      <c r="O19" s="10" t="str">
        <f>+'5. Diseño de Controles'!G6</f>
        <v>Preventivo</v>
      </c>
      <c r="P19" s="10" t="str">
        <f>+'5. Diseño de Controles'!H6</f>
        <v>Jefe de Talento Humano, Jefe de Planeación y Responsables de cada proceso.</v>
      </c>
      <c r="Q19" s="10" t="str">
        <f>+'5. Diseño de Controles'!I6</f>
        <v>1 vez, Primer Semestre de 2021</v>
      </c>
      <c r="R19" s="10" t="str">
        <f>+'5. Diseño de Controles'!J6</f>
        <v>Articular las operaciones institucionales con relevancia de la operación por procesos y los roles y responsabilidades en las operaciones institucionales.</v>
      </c>
      <c r="S19" s="10" t="str">
        <f>+'5. Diseño de Controles'!K6</f>
        <v>Se revisa el modelo de operación por procesos, la distribución de roles y la armonización entre éstos, y se socializa de manera general a todos los funcionarios de la entidad</v>
      </c>
      <c r="T19" s="10" t="str">
        <f>+'5. Diseño de Controles'!L6</f>
        <v>Ante la identificación de duplicidades, ausencia de claridades o roles, o necesidad de complementar, se hará necesaria la revisión del modelo de operación por proceso y la realización de ajustes pertinentes. Ante la no realización del control consistente en socializar de manera grupal del modelo de operación de proceso con el fin de coadyuvar al entendimiento de la organización, la oficina de control interno deberá pronunciarse de acuerdo a sus procedimientos.</v>
      </c>
      <c r="U19" s="10" t="str">
        <f>+'5. Diseño de Controles'!M6</f>
        <v>Actas, planillas de asistencias y/o registros fotográficos o fílmicos de las jornadas de socialización. Informes u actas de ajustes al MOP.</v>
      </c>
      <c r="V19" s="10" t="str">
        <f>+'7. Indicadores'!C6</f>
        <v>Indicador de Cumplimiento
Modelo de Operación por procesos revisado, ajustado y/o socializado</v>
      </c>
    </row>
    <row r="20" spans="1:22" ht="120" customHeight="1" x14ac:dyDescent="0.2">
      <c r="A20" s="236"/>
      <c r="B20" s="210"/>
      <c r="C20" s="209">
        <v>2</v>
      </c>
      <c r="D20" s="200" t="str">
        <f>+'1. Identificación del riesgo'!C11</f>
        <v>Alteración de la información de resultados institucionales a través de la evaluación de los planes estratégicos, de acción, anticorrupción, mapas de riesgos u otros, con el fin de presentar ante los organismos de control o ciudadanía resultados óptimos que no corresponde a la realidad.</v>
      </c>
      <c r="E20" s="7" t="str">
        <f>+'2. Descripción del Riesgo'!D13</f>
        <v>Inadecuado seguimiento de la oficina de control interno a los avances del planes institucionales y mapas de riesgos.</v>
      </c>
      <c r="F20" s="200" t="str">
        <f>+'2. Descripción del Riesgo'!E13</f>
        <v>1. Exposición a investigaciones y sanciones por parte de la Auditoría General de la República y la Procuraduría General de la Nación.
2. Afectación de la imagen pública.
3. Pérdida de credibilidad ante otras organizaciones del Estado y la comunidad.</v>
      </c>
      <c r="G20" s="194" t="str">
        <f>+'3. Probabilidad'!C12</f>
        <v>RARA VEZ</v>
      </c>
      <c r="H20" s="194" t="str">
        <f>+'4. Impacto'!AP7</f>
        <v>CATASTRÓFICO</v>
      </c>
      <c r="I20" s="196" t="str">
        <f>IF(OR(G20=0,H20=0),"",INDEX('Mapa de Calor'!$D$5:$H$9,MATCH(Mapa_de_Riesgo!G20:G22,'Mapa de Calor'!$B$5:$B$9,0),MATCH(Mapa_de_Riesgo!H20:H22,'Mapa de Calor'!$D$10:$H$10,0)))</f>
        <v>Zona Extrema</v>
      </c>
      <c r="J20" s="8" t="s">
        <v>35</v>
      </c>
      <c r="K20" s="201" t="s">
        <v>58</v>
      </c>
      <c r="L20" s="194" t="s">
        <v>33</v>
      </c>
      <c r="M20" s="195" t="str">
        <f>IF(OR(G20=0,H20=0),"",INDEX('Mapa de Calor'!$D$5:$H$9,MATCH(Mapa_de_Riesgo!G20:G22,'Mapa de Calor'!$B$5:$B$9,0),MATCH(Mapa_de_Riesgo!H20:H22,'Mapa de Calor'!$D$10:$H$10,0)))</f>
        <v>Zona Extrema</v>
      </c>
      <c r="N20" s="9" t="str">
        <f>+'5. Diseño de Controles'!F7</f>
        <v>Actividades de seguimiento de control interno a los planes institucionales y mapas de riesgos</v>
      </c>
      <c r="O20" s="10" t="str">
        <f>+'5. Diseño de Controles'!G7</f>
        <v>Preventivo</v>
      </c>
      <c r="P20" s="10" t="str">
        <f>+'5. Diseño de Controles'!H7</f>
        <v>Oficina de Control Interno</v>
      </c>
      <c r="Q20" s="10" t="str">
        <f>+'5. Diseño de Controles'!I7</f>
        <v>Planes de Acción: Trimestral
Plan Anticorrupción:
Cuatrimestral
Mapas de Riesgos
Cuatrimestral
Plan Estratégico
Anual</v>
      </c>
      <c r="R20" s="10" t="str">
        <f>+'5. Diseño de Controles'!J7</f>
        <v>Diagnosticar el grado de avance de los planes institucionales y los mapas de riesgos, conceptuando sobre su evolución, dificultades y oportunidades de mejora.</v>
      </c>
      <c r="S20" s="10" t="str">
        <f>+'5. Diseño de Controles'!K7</f>
        <v>De acuerdo con la frecuencia según el tipo de plan, se analizan los resultados de los indicadores respecto de las actividades programadas, cotejando sus resultados con soporte en las evidencias de ejecución, y se realiza el respectivo pronunciamiento cuantitativo y cualitativo.</v>
      </c>
      <c r="T20" s="10" t="str">
        <f>+'5. Diseño de Controles'!L7</f>
        <v>El no seguimiento o pronunciamiento sobre los planes institucionales, dará lugar a promover su realización inmediatamente.</v>
      </c>
      <c r="U20" s="10" t="str">
        <f>+'5. Diseño de Controles'!M7</f>
        <v>Informes de seguimiento de control interno, o matriz de seguimiento a los planes o mapas de riesgos</v>
      </c>
      <c r="V20" s="10" t="str">
        <f>+'7. Indicadores'!C7</f>
        <v>Indicador de Gestión
Frecuencia trimestral: 
# de planes de acción por procesos evaluados por control interno / No de planes de acción por procesos suscritos en la vigencia *100%
Frecuencia cuatrimestral: 
# de informes de seguimiento al Plan Anticorrupción y de Atención al Ciudadano / No de informes programados (3) *100%
# de mapas de riesgos evaluados / No de mapas de riesgos por procesos suscritos en la vigencia *100%
Indicador de cumplimiento
Frecuencia anual:
Seguimiento al Plan Estratégico</v>
      </c>
    </row>
    <row r="21" spans="1:22" ht="112.5" customHeight="1" x14ac:dyDescent="0.2">
      <c r="A21" s="236"/>
      <c r="B21" s="210"/>
      <c r="C21" s="209"/>
      <c r="D21" s="200"/>
      <c r="E21" s="7" t="str">
        <f>+'2. Descripción del Riesgo'!D14</f>
        <v>Ausencia de mecanismo, procedimientos o instrumentos de monitoreo y seguimiento a la planeación institucional.</v>
      </c>
      <c r="F21" s="200"/>
      <c r="G21" s="194"/>
      <c r="H21" s="194"/>
      <c r="I21" s="196"/>
      <c r="J21" s="8" t="s">
        <v>35</v>
      </c>
      <c r="K21" s="217"/>
      <c r="L21" s="194"/>
      <c r="M21" s="195"/>
      <c r="N21" s="9" t="str">
        <f>+'5. Diseño de Controles'!F8</f>
        <v>Matrices de seguimiento a los planes</v>
      </c>
      <c r="O21" s="10" t="str">
        <f>+'5. Diseño de Controles'!G8</f>
        <v>Preventivo</v>
      </c>
      <c r="P21" s="10" t="str">
        <f>+'5. Diseño de Controles'!H8</f>
        <v>Jefe de Planeación, Jefe de Presupuesto, Asesor de Control Interno y Jefe de Sistemas</v>
      </c>
      <c r="Q21" s="10" t="str">
        <f>+'5. Diseño de Controles'!I8</f>
        <v>1 Vez, en el primer bimestre de 2021</v>
      </c>
      <c r="R21" s="10" t="str">
        <f>+'5. Diseño de Controles'!J8</f>
        <v>Contar con herramientas técnicas y automáticas para facilitar el monitoreo de los planes institucionales</v>
      </c>
      <c r="S21" s="10" t="str">
        <f>+'5. Diseño de Controles'!K8</f>
        <v>Aplicar por parte de los procesos (monitoreo) y la oficina de control interno (seguimiento), las herramientas (hojas de cálculo) y/o tableros de control, para tabular los avances de los planes de acción y del plan estratégico.</v>
      </c>
      <c r="T21" s="10" t="str">
        <f>+'5. Diseño de Controles'!L8</f>
        <v>Aquellos procesos que no realicen el monitoreo de los avances de sus planes de acción, y/o obstaculicen la labor de seguimiento por parte de control interno, se promueve su elaboración y la  apertura de procesos disciplinarios cuando sea reincidente.</v>
      </c>
      <c r="U21" s="10" t="str">
        <f>+'5. Diseño de Controles'!M8</f>
        <v>Herramientas de monitoreo y seguimiento o cuadros  de control diligenciados e informes de control interno</v>
      </c>
      <c r="V21" s="10" t="str">
        <f>+'7. Indicadores'!C8</f>
        <v>Indicador de Gestión
# de elementos de planeación estratégica monitoreados o evaluados a través de las herramientas estandarizadas dispuestas para tal fin / No de elementos de planeación estratégica monitoreados o evaluados *100%</v>
      </c>
    </row>
    <row r="22" spans="1:22" ht="105" customHeight="1" x14ac:dyDescent="0.2">
      <c r="A22" s="236"/>
      <c r="B22" s="210"/>
      <c r="C22" s="182"/>
      <c r="D22" s="200"/>
      <c r="E22" s="7" t="str">
        <f>+'2. Descripción del Riesgo'!D15</f>
        <v>Falta de integridad en la gestión institucional.</v>
      </c>
      <c r="F22" s="200"/>
      <c r="G22" s="194"/>
      <c r="H22" s="194"/>
      <c r="I22" s="196"/>
      <c r="J22" s="8" t="s">
        <v>35</v>
      </c>
      <c r="K22" s="218"/>
      <c r="L22" s="201"/>
      <c r="M22" s="195"/>
      <c r="N22" s="9" t="str">
        <f>+'5. Diseño de Controles'!F9</f>
        <v>Implementación y Socialización del Código de Integridad, que implique el desarrollo institucional contemplado en el Plan de Acción.</v>
      </c>
      <c r="O22" s="10" t="str">
        <f>+'5. Diseño de Controles'!G9</f>
        <v>Preventivo</v>
      </c>
      <c r="P22" s="10" t="str">
        <f>+'5. Diseño de Controles'!H9</f>
        <v>Jefe de Talento Humano</v>
      </c>
      <c r="Q22" s="10" t="str">
        <f>+'5. Diseño de Controles'!I9</f>
        <v>1 vez, en el primer cuatrimestre del 2021</v>
      </c>
      <c r="R22" s="10" t="str">
        <f>+'5. Diseño de Controles'!J9</f>
        <v>Interiorizar una cultura institucional basada en la integridad, propiciando la coherencia que debe existir en el servidor público entre sus realizaciones y las promesas o planeación institucional.</v>
      </c>
      <c r="S22" s="10" t="str">
        <f>+'5. Diseño de Controles'!K9</f>
        <v>Se debe implementar el Código de Integridad a través de las actividades inherentes al desarrollo de la Caja de Herramientas establecida por la función pública, y una vez adoptado el Código de Integridad se debe socializar a todos los funciones de la entidad.</v>
      </c>
      <c r="T22" s="10" t="str">
        <f>+'5. Diseño de Controles'!L9</f>
        <v>Como consecuencia de la no implementación del Código de Integridad, Control Interno podrá hacer los requerimientos, solicitudes o procedimientos derivados del incumplimiento de la acción.</v>
      </c>
      <c r="U22" s="10" t="str">
        <f>+'5. Diseño de Controles'!M9</f>
        <v>Registros de mesas de trabajo, formatos y encuestas diligenciadas, registros fotográficos y planillas de asistencia de socialización o actas.</v>
      </c>
      <c r="V22" s="61" t="str">
        <f>+'7. Indicadores'!C9</f>
        <v>Indicador de Cumplimiento
Código de Integridad adoptado y socializado</v>
      </c>
    </row>
    <row r="23" spans="1:22" ht="150" x14ac:dyDescent="0.2">
      <c r="A23" s="236"/>
      <c r="B23" s="210"/>
      <c r="C23" s="184">
        <v>3</v>
      </c>
      <c r="D23" s="200" t="str">
        <f>+'1. Identificación del riesgo'!C12</f>
        <v>Favorecer la inclusión de nuevas empresas transportadoras sin el cumplimiento de los requisitos normativos y de parque automotor.</v>
      </c>
      <c r="E23" s="7" t="str">
        <f>+'2. Descripción del Riesgo'!D16</f>
        <v>Ausencia de herramientas de control y verificación de requisitos</v>
      </c>
      <c r="F23" s="200" t="str">
        <f>+'2. Descripción del Riesgo'!E16</f>
        <v>1. Investigaciones y sanciones disciplinarias y penales.
2. Alta probabilidad de accidentalidad pudiendo derivar en pérdidas de vida como consecuencia de vehículo que no cumplen con las características técnicas.
3. Pérdida de imagen.
4. Demandas</v>
      </c>
      <c r="G23" s="219" t="str">
        <f>+'3. Probabilidad'!C13</f>
        <v>RARA VEZ</v>
      </c>
      <c r="H23" s="219" t="str">
        <f>+'4. Impacto'!AP8</f>
        <v>CATASTRÓFICO</v>
      </c>
      <c r="I23" s="196" t="str">
        <f>IF(OR(G23=0,H23=0),"",INDEX('Mapa de Calor'!$D$5:$H$9,MATCH(Mapa_de_Riesgo!G23:G25,'Mapa de Calor'!$B$5:$B$9,0),MATCH(Mapa_de_Riesgo!H23:H25,'Mapa de Calor'!$D$10:$H$10,0)))</f>
        <v>Zona Extrema</v>
      </c>
      <c r="J23" s="8" t="s">
        <v>35</v>
      </c>
      <c r="K23" s="219" t="s">
        <v>58</v>
      </c>
      <c r="L23" s="219" t="s">
        <v>33</v>
      </c>
      <c r="M23" s="195" t="str">
        <f>IF(OR(G23=0,H23=0),"",INDEX('Mapa de Calor'!$D$5:$H$9,MATCH(Mapa_de_Riesgo!G23:G25,'Mapa de Calor'!$B$5:$B$9,0),MATCH(Mapa_de_Riesgo!H23:H25,'Mapa de Calor'!$D$10:$H$10,0)))</f>
        <v>Zona Extrema</v>
      </c>
      <c r="N23" s="174" t="str">
        <f>+'5. Diseño de Controles'!F10</f>
        <v>Establecimiento de Procedimientos y requisitos</v>
      </c>
      <c r="O23" s="10" t="str">
        <f>+'5. Diseño de Controles'!G10</f>
        <v>Preventivo</v>
      </c>
      <c r="P23" s="10" t="str">
        <f>+'5. Diseño de Controles'!H10</f>
        <v>Secretario General</v>
      </c>
      <c r="Q23" s="10" t="str">
        <f>+'5. Diseño de Controles'!I10</f>
        <v>1 vez, en el primer cuatrimestre del 2021</v>
      </c>
      <c r="R23" s="10" t="str">
        <f>+'5. Diseño de Controles'!J10</f>
        <v>Elaborar un procedimiento que incluya los requisitos legales, orientados a impedir la vinculación de una empresa transportadora o vehículo automotor que no cumplan con las condiciones técnicas y jurídicas de admisión, para la adecuada operación en el sistema de transporte terrestre por carretera, adscrito a la Terminal Metropolitana de Transportes de Barranquilla S.A.</v>
      </c>
      <c r="S23" s="10" t="str">
        <f>+'5. Diseño de Controles'!K10</f>
        <v>Elaborando el procedimientos y la relación de los requisitos, publicando en la página web, y garantizando su cumplimiento ante la solicitud de registro de una nueva empresa prestadora del servicio de transporte terrestre por carretera</v>
      </c>
      <c r="T23" s="10" t="str">
        <f>+'5. Diseño de Controles'!L10</f>
        <v xml:space="preserve">Ante el incumplimiento de los requisitos técnicos y/o jurídicos, la empresa solicitante no podrá registrarse como empresa prestadora de transporte de la Terminal Metropolitana de Transportes de Barranquilla S.A.
</v>
      </c>
      <c r="U23" s="10" t="str">
        <f>+'5. Diseño de Controles'!M10</f>
        <v>Procedimiento y Requisitos establecidos</v>
      </c>
      <c r="V23" s="176" t="str">
        <f>+'7. Indicadores'!C10</f>
        <v>Indicador de Cumplimiento
Procedimientos y requisitos elaborados</v>
      </c>
    </row>
    <row r="24" spans="1:22" ht="55.5" customHeight="1" x14ac:dyDescent="0.2">
      <c r="A24" s="236"/>
      <c r="B24" s="210"/>
      <c r="C24" s="209"/>
      <c r="D24" s="200"/>
      <c r="E24" s="7">
        <f>+'2. Descripción del Riesgo'!D17</f>
        <v>0</v>
      </c>
      <c r="F24" s="200"/>
      <c r="G24" s="219"/>
      <c r="H24" s="219"/>
      <c r="I24" s="196"/>
      <c r="J24" s="8"/>
      <c r="K24" s="219"/>
      <c r="L24" s="219"/>
      <c r="M24" s="220"/>
      <c r="N24" s="178">
        <f>+'5. Diseño de Controles'!F11</f>
        <v>0</v>
      </c>
      <c r="O24" s="10">
        <f>+'5. Diseño de Controles'!G11</f>
        <v>0</v>
      </c>
      <c r="P24" s="10">
        <f>+'5. Diseño de Controles'!H11</f>
        <v>0</v>
      </c>
      <c r="Q24" s="11">
        <f>+'5. Diseño de Controles'!I11</f>
        <v>0</v>
      </c>
      <c r="R24" s="10">
        <f>+'5. Diseño de Controles'!J11</f>
        <v>0</v>
      </c>
      <c r="S24" s="10">
        <f>+'5. Diseño de Controles'!K11</f>
        <v>0</v>
      </c>
      <c r="T24" s="10">
        <f>+'5. Diseño de Controles'!L11</f>
        <v>0</v>
      </c>
      <c r="U24" s="10">
        <f>+'5. Diseño de Controles'!M11</f>
        <v>0</v>
      </c>
      <c r="V24" s="176">
        <f>+'7. Indicadores'!C11</f>
        <v>0</v>
      </c>
    </row>
    <row r="25" spans="1:22" ht="55.5" customHeight="1" x14ac:dyDescent="0.2">
      <c r="A25" s="236"/>
      <c r="B25" s="210"/>
      <c r="C25" s="209"/>
      <c r="D25" s="200"/>
      <c r="E25" s="7">
        <f>+'2. Descripción del Riesgo'!D18</f>
        <v>0</v>
      </c>
      <c r="F25" s="200"/>
      <c r="G25" s="219"/>
      <c r="H25" s="219"/>
      <c r="I25" s="196"/>
      <c r="J25" s="8"/>
      <c r="K25" s="219"/>
      <c r="L25" s="219"/>
      <c r="M25" s="220"/>
      <c r="N25" s="178">
        <f>+'5. Diseño de Controles'!F12</f>
        <v>0</v>
      </c>
      <c r="O25" s="10">
        <f>+'5. Diseño de Controles'!G12</f>
        <v>0</v>
      </c>
      <c r="P25" s="10">
        <f>+'5. Diseño de Controles'!H12</f>
        <v>0</v>
      </c>
      <c r="Q25" s="11">
        <f>+'5. Diseño de Controles'!I12</f>
        <v>0</v>
      </c>
      <c r="R25" s="10">
        <f>+'5. Diseño de Controles'!J12</f>
        <v>0</v>
      </c>
      <c r="S25" s="10">
        <f>+'5. Diseño de Controles'!K12</f>
        <v>0</v>
      </c>
      <c r="T25" s="10">
        <f>+'5. Diseño de Controles'!L12</f>
        <v>0</v>
      </c>
      <c r="U25" s="10">
        <f>+'5. Diseño de Controles'!M12</f>
        <v>0</v>
      </c>
      <c r="V25" s="176">
        <f>+'7. Indicadores'!C12</f>
        <v>0</v>
      </c>
    </row>
    <row r="26" spans="1:22" ht="135" x14ac:dyDescent="0.2">
      <c r="A26" s="236"/>
      <c r="B26" s="210"/>
      <c r="C26" s="184">
        <v>4</v>
      </c>
      <c r="D26" s="199" t="str">
        <f>+'1. Identificación del riesgo'!C13</f>
        <v>Limitar la intervención de otros funcionarios del nivel directivo, en los procesos de opinión, consulta y/o toma de decisiones en torno a la operación de la entidad, con el fin de orientar la decisión en forma reservada y unilateral en beneficio propio o de particulares.</v>
      </c>
      <c r="E26" s="7" t="str">
        <f>+'2. Descripción del Riesgo'!D19</f>
        <v>Ausencia de mecanismos y/o procedimientos para la democratización institucional en los procesos de toma de decisiones</v>
      </c>
      <c r="F26" s="199" t="str">
        <f>+'2. Descripción del Riesgo'!E19</f>
        <v>1. Afectación de la motivación laboral con incidencia negativa  en el rendimiento institucional individual y colectivo.
2. Afectación de la imagen institucional</v>
      </c>
      <c r="G26" s="224" t="str">
        <f>+'3. Probabilidad'!C14</f>
        <v>PROBABLE</v>
      </c>
      <c r="H26" s="224" t="str">
        <f>+'4. Impacto'!AP9</f>
        <v>MAYOR</v>
      </c>
      <c r="I26" s="196" t="str">
        <f>IF(OR(G26=0,H26=0),"",INDEX('Mapa de Calor'!$D$5:$H$9,MATCH(Mapa_de_Riesgo!G26:G28,'Mapa de Calor'!$B$5:$B$9,0),MATCH(Mapa_de_Riesgo!H26:H28,'Mapa de Calor'!$D$10:$H$10,0)))</f>
        <v>Zona Extrema</v>
      </c>
      <c r="J26" s="8" t="s">
        <v>35</v>
      </c>
      <c r="K26" s="224" t="s">
        <v>32</v>
      </c>
      <c r="L26" s="224" t="s">
        <v>92</v>
      </c>
      <c r="M26" s="195" t="str">
        <f>IF(OR(G26=0,H26=0),"",INDEX('Mapa de Calor'!$D$5:$H$9,MATCH(Mapa_de_Riesgo!G26:G28,'Mapa de Calor'!$B$5:$B$9,0),MATCH(Mapa_de_Riesgo!H26:H28,'Mapa de Calor'!$D$10:$H$10,0)))</f>
        <v>Zona Extrema</v>
      </c>
      <c r="N26" s="175" t="str">
        <f>+'5. Diseño de Controles'!F13</f>
        <v>Establecimiento de Procedimientos para la democratización de decisiones, que impliquen la participación de funcionarios del nivel directivo  y acceso a la opinión pública cuando sea necesaria</v>
      </c>
      <c r="O26" s="10" t="str">
        <f>+'5. Diseño de Controles'!G13</f>
        <v>Preventivo</v>
      </c>
      <c r="P26" s="10" t="str">
        <f>+'5. Diseño de Controles'!H13</f>
        <v>Secretario General</v>
      </c>
      <c r="Q26" s="11" t="str">
        <f>+'5. Diseño de Controles'!I13</f>
        <v>1 vez, en el primer cuatrimestre del 2021</v>
      </c>
      <c r="R26" s="10" t="str">
        <f>+'5. Diseño de Controles'!J13</f>
        <v>Favorecer la participación activa, de manera preferentes de otros funcionarios del nivel directivo, y cuando fuera pertinente, de los usuarios del servicios o partes interesadas, de modo que la decisión que afectará a varios sectores sea en consenso y resulte del análisis de diferentes ideas o puntos de vista.</v>
      </c>
      <c r="S26" s="10" t="str">
        <f>+'5. Diseño de Controles'!K13</f>
        <v>Socializar con los demás funcionarios del nivel directivo, a través de mesa de trabajo o envío del documento y retroalimentación, las políticas institucionales que impliquen decisiones de carácter general; y cuando fuere pertinente, toda vez que las decisiones afecten a los usuarios o partes interesadas, el Gerente valorará someter a consulta pública el documento o iniciativa.</v>
      </c>
      <c r="T26" s="10" t="str">
        <f>+'5. Diseño de Controles'!L13</f>
        <v>El responsable de Planeación garantizará que toda política, lineamiento institucional o directriz, sea debidamente socializada con las partes directamente interesada. Si las decisiones no han sido socializadas, no será obligatoria su observancia.</v>
      </c>
      <c r="U26" s="10" t="str">
        <f>+'5. Diseño de Controles'!M13</f>
        <v>Registros de mesas de trabajo, actas, socializaciones, documento compartido, correos electrónicos, consulta pública en página web</v>
      </c>
      <c r="V26" s="176" t="str">
        <f>+'7. Indicadores'!C13</f>
        <v>Indicador de Cumplimiento
Procedimientos elaborados</v>
      </c>
    </row>
    <row r="27" spans="1:22" ht="125.25" customHeight="1" x14ac:dyDescent="0.2">
      <c r="A27" s="236"/>
      <c r="B27" s="210"/>
      <c r="C27" s="209"/>
      <c r="D27" s="200"/>
      <c r="E27" s="7" t="str">
        <f>+'2. Descripción del Riesgo'!D20</f>
        <v>Indebida asignación o desconocimiento sobre la asignación de roles y competencias laborales (Manual de Funciones)</v>
      </c>
      <c r="F27" s="200"/>
      <c r="G27" s="194"/>
      <c r="H27" s="194"/>
      <c r="I27" s="196"/>
      <c r="J27" s="8" t="s">
        <v>35</v>
      </c>
      <c r="K27" s="194"/>
      <c r="L27" s="194"/>
      <c r="M27" s="195"/>
      <c r="N27" s="9" t="str">
        <f>+'5. Diseño de Controles'!F14</f>
        <v>Analizar el Manual de Funciones y Competencias Laborales</v>
      </c>
      <c r="O27" s="10" t="str">
        <f>+'5. Diseño de Controles'!G14</f>
        <v>Detectivo</v>
      </c>
      <c r="P27" s="10" t="str">
        <f>+'5. Diseño de Controles'!H14</f>
        <v>Jefe de Talento Humano</v>
      </c>
      <c r="Q27" s="11" t="str">
        <f>+'5. Diseño de Controles'!I14</f>
        <v>1 vez, Primer Semestre de 2021</v>
      </c>
      <c r="R27" s="10" t="str">
        <f>+'5. Diseño de Controles'!J14</f>
        <v>Analizar el Manual de Funciones y Competencias Laborales a fin de identificar los posibles desvíos, omisiones o dualidades en la asignación de roles. Se busca establecer un equilibrio en la carga operacional de los funcionarios y clarificar la asignación de roles y responsabilidades.</v>
      </c>
      <c r="S27" s="10" t="str">
        <f>+'5. Diseño de Controles'!K14</f>
        <v>Se debe solicitar apoyo de personal con experiencia en la valoración o estudios de funciones y competencias laborales, y aplicar las herramientas técnicas de validación, como encuestas, entrevistas, datos analizados entre otros.</v>
      </c>
      <c r="T27" s="10" t="str">
        <f>+'5. Diseño de Controles'!L14</f>
        <v>Ante las posibles observaciones o desviaciones identificadas en el análisis del Manual de Funciones y Competencias laborales, se deberán tomar las acciones correctivas orientadas a realizar los ajustes pertinentes en la distribución de funciones, roles y responsabilidades armonizado a la realidad institucional.</v>
      </c>
      <c r="U27" s="10" t="str">
        <f>+'5. Diseño de Controles'!M14</f>
        <v>Análisis (informe) Manual de Funciones y Competencias Laborales</v>
      </c>
      <c r="V27" s="176" t="str">
        <f>+'7. Indicadores'!C14</f>
        <v>Indicador de Cumplimiento
Informe de análisis del Manual de Funciones y Competencias Laborales</v>
      </c>
    </row>
    <row r="28" spans="1:22" ht="105" x14ac:dyDescent="0.2">
      <c r="A28" s="236"/>
      <c r="B28" s="210"/>
      <c r="C28" s="209"/>
      <c r="D28" s="200"/>
      <c r="E28" s="7" t="str">
        <f>+'2. Descripción del Riesgo'!D21</f>
        <v>Autoritarismo</v>
      </c>
      <c r="F28" s="200"/>
      <c r="G28" s="194"/>
      <c r="H28" s="194"/>
      <c r="I28" s="196"/>
      <c r="J28" s="8" t="s">
        <v>35</v>
      </c>
      <c r="K28" s="194"/>
      <c r="L28" s="194"/>
      <c r="M28" s="195"/>
      <c r="N28" s="9" t="str">
        <f>+'5. Diseño de Controles'!F15</f>
        <v>Interiorización de la cultura de trabajo en equipo</v>
      </c>
      <c r="O28" s="10" t="str">
        <f>+'5. Diseño de Controles'!G15</f>
        <v>Preventivo</v>
      </c>
      <c r="P28" s="10" t="str">
        <f>+'5. Diseño de Controles'!H15</f>
        <v>Jefe de Talento Humano</v>
      </c>
      <c r="Q28" s="11" t="str">
        <f>+'5. Diseño de Controles'!I15</f>
        <v>1 vez, primer semestre de 2021</v>
      </c>
      <c r="R28" s="10" t="str">
        <f>+'5. Diseño de Controles'!J15</f>
        <v>Promover en todas las instancias de la organización, técnicas, protocolos, procedimientos y orientaciones dirigidas a estimular el trabajo en equipo, para lograr mejores resultados en el desempeño de los objetivos y metas institucionales</v>
      </c>
      <c r="S28" s="10" t="str">
        <f>+'5. Diseño de Controles'!K15</f>
        <v>A través de jornadas de sensibilización y capacitación, e implementación de políticas, sobre técnicas de trabajo en equipo aplicables a la organización</v>
      </c>
      <c r="T28" s="10" t="str">
        <f>+'5. Diseño de Controles'!L15</f>
        <v>Control Interno deberá promover la cultura de trabajo en equipo, siendo insistente sobre la relevancia de la acción.</v>
      </c>
      <c r="U28" s="10" t="str">
        <f>+'5. Diseño de Controles'!M15</f>
        <v>Sensibilizaciones, capacitaciones, políticas, registros, actas, compromisos</v>
      </c>
      <c r="V28" s="176" t="str">
        <f>+'7. Indicadores'!C15</f>
        <v>Indicador de Gestión
# de actividades de fortalecimiento de la cultura de trabajo en equipo desarrolladas / # de actividades de fortalecimiento de la cultura de trabajo en equipo programadas *100</v>
      </c>
    </row>
    <row r="29" spans="1:22" ht="105" customHeight="1" x14ac:dyDescent="0.2">
      <c r="A29" s="236"/>
      <c r="B29" s="210"/>
      <c r="C29" s="209">
        <v>5</v>
      </c>
      <c r="D29" s="199" t="str">
        <f>+'1. Identificación del riesgo'!C14</f>
        <v>Manipulación o adulteración de la información de gestión institucional con fines de entregar a la junta directiva,  ciudadanía u organismos de control, resultados o cifras que no corresponden a la realidad.</v>
      </c>
      <c r="E29" s="7" t="str">
        <f>+'2. Descripción del Riesgo'!D22</f>
        <v>Ausencia de mecanismos restrictivos de manipulación de información, que permitan la consulta de información en la fuente.</v>
      </c>
      <c r="F29" s="199" t="str">
        <f>+'2. Descripción del Riesgo'!E22</f>
        <v>1. Afectación de la imagen pública y pérdida de la credibilidad
2. Investigaciones y sanciones de carácter disciplinarias
3. Pérdida de credibilidad en el sector del control fiscal y gestión gubernamental
4. Pérdida de información institucional</v>
      </c>
      <c r="G29" s="194" t="str">
        <f>+'3. Probabilidad'!C15</f>
        <v>RARA VEZ</v>
      </c>
      <c r="H29" s="194" t="str">
        <f>+'4. Impacto'!AP10</f>
        <v>CATASTRÓFICO</v>
      </c>
      <c r="I29" s="196" t="str">
        <f>IF(OR(G29=0,H29=0),"",INDEX('Mapa de Calor'!$D$5:$H$9,MATCH(Mapa_de_Riesgo!G29:G31,'Mapa de Calor'!$B$5:$B$9,0),MATCH(Mapa_de_Riesgo!H29:H31,'Mapa de Calor'!$D$10:$H$10,0)))</f>
        <v>Zona Extrema</v>
      </c>
      <c r="J29" s="8" t="s">
        <v>35</v>
      </c>
      <c r="K29" s="194" t="s">
        <v>58</v>
      </c>
      <c r="L29" s="194" t="s">
        <v>33</v>
      </c>
      <c r="M29" s="195" t="str">
        <f>IF(OR(G29=0,H29=0),"",INDEX('Mapa de Calor'!$D$5:$H$9,MATCH(Mapa_de_Riesgo!G29:G31,'Mapa de Calor'!$B$5:$B$9,0),MATCH(Mapa_de_Riesgo!H29:H31,'Mapa de Calor'!$D$10:$H$10,0)))</f>
        <v>Zona Extrema</v>
      </c>
      <c r="N29" s="9" t="str">
        <f>+'5. Diseño de Controles'!F16</f>
        <v>Respaldo de la información divulgada en indicadores, informes o herramientas institucionales</v>
      </c>
      <c r="O29" s="10" t="str">
        <f>+'5. Diseño de Controles'!G16</f>
        <v>Preventivo</v>
      </c>
      <c r="P29" s="10" t="str">
        <f>+'5. Diseño de Controles'!H16</f>
        <v>Jefe de Sistemas</v>
      </c>
      <c r="Q29" s="11" t="str">
        <f>+'5. Diseño de Controles'!I16</f>
        <v>Permanente</v>
      </c>
      <c r="R29" s="10" t="str">
        <f>+'5. Diseño de Controles'!J16</f>
        <v>Evitar la alteración de datos, cifras o ejecutorias, a partir de divulgación de información que no esté debidamente tabulada o respaldada con evidencias.</v>
      </c>
      <c r="S29" s="10" t="str">
        <f>+'5. Diseño de Controles'!K16</f>
        <v>Toda información que se divulgue debe ser la extractada de las herramientas de tabulación, seguimiento, indicadores, de modo pueda ser verificable o cuestionable.</v>
      </c>
      <c r="T29" s="10" t="str">
        <f>+'5. Diseño de Controles'!L16</f>
        <v>Aquella información que no esté debidamente registrada o tabulada en las herramientas institucionales de gestión: formatos, actas, indicadores, herramientas de monitoreo u otros, no podrá ser publicada ni divulgada.</v>
      </c>
      <c r="U29" s="10" t="str">
        <f>+'5. Diseño de Controles'!M16</f>
        <v>Información verificada en los instrumentos institucionales</v>
      </c>
      <c r="V29" s="176" t="str">
        <f>+'7. Indicadores'!C16</f>
        <v xml:space="preserve">Indicador de Gestión
# de publicaciones o divulgaciones realizadas sobre avances de la gestión: datos, cifras e indicadores de desempeño / No de publicaciones soportadas en instrumentos de gestión institucional  * 100
</v>
      </c>
    </row>
    <row r="30" spans="1:22" ht="195" customHeight="1" x14ac:dyDescent="0.2">
      <c r="A30" s="236"/>
      <c r="B30" s="210"/>
      <c r="C30" s="209"/>
      <c r="D30" s="200"/>
      <c r="E30" s="7" t="str">
        <f>+'2. Descripción del Riesgo'!D23</f>
        <v>No citar la fuente o restringir el acceso a ésta al ciudadano o receptor de la información</v>
      </c>
      <c r="F30" s="200"/>
      <c r="G30" s="194"/>
      <c r="H30" s="194"/>
      <c r="I30" s="196"/>
      <c r="J30" s="8" t="s">
        <v>35</v>
      </c>
      <c r="K30" s="194"/>
      <c r="L30" s="194"/>
      <c r="M30" s="195"/>
      <c r="N30" s="9" t="str">
        <f>+'5. Diseño de Controles'!F17</f>
        <v>Citar los enlaces internos y/o externos, o ubicación de la información donde podrán ser verificados o analizados los resultados publicados.</v>
      </c>
      <c r="O30" s="10" t="str">
        <f>+'5. Diseño de Controles'!G17</f>
        <v>Preventivo</v>
      </c>
      <c r="P30" s="10" t="str">
        <f>+'5. Diseño de Controles'!H17</f>
        <v>Jefe de Sistemas, Jefe de Planeación al Ciudadano y Gestión Documental.</v>
      </c>
      <c r="Q30" s="11" t="str">
        <f>+'5. Diseño de Controles'!I17</f>
        <v>Permanente</v>
      </c>
      <c r="R30" s="10" t="str">
        <f>+'5. Diseño de Controles'!J17</f>
        <v>Busca que las parte interesadas o grupos de interés, cuenten con acceso a información complementaria para analizar, tabular y cuestionar la información divulgada.</v>
      </c>
      <c r="S30" s="10" t="str">
        <f>+'5. Diseño de Controles'!K17</f>
        <v>Cuando se publique información institucional producto de análisis de metas o avances de la gestión, deberán colocarse a disposición de los ciudadanos, los enlaces de consulta sobre la fuente que dio origen a la publicación; por ejemplo; enlaces de consultas de los informes de auditoría de control fiscal, de los de control interno, ejecuciones presupuestales, planes de acción, noticias, etcétera. Si la información no se encuentra disponible de forma virtual, deberá indicarse cómo o dónde acudir a ésta por otros medios</v>
      </c>
      <c r="T30" s="10" t="str">
        <f>+'5. Diseño de Controles'!L17</f>
        <v>Toda información cuyo contenido es producto de consultas de otras fuentes primarias, debe citarlas, de lo contrario no podrá validarse para su publicación o divulgación.</v>
      </c>
      <c r="U30" s="10" t="str">
        <f>+'5. Diseño de Controles'!M17</f>
        <v>Publicación de fuentes o medios de consultas</v>
      </c>
      <c r="V30" s="176" t="str">
        <f>+'7. Indicadores'!C17</f>
        <v xml:space="preserve">Indicador de Gestión
# de publicaciones o divulgaciones realizadas sobre avances de la gestión: datos, cifras e indicadores de desempeño que citan enlaces de la fuente/# de publicaciones o divulgaciones realizadas sobre avances de la gestión: datos, cifras e indicadores de desempeño * 100
</v>
      </c>
    </row>
    <row r="31" spans="1:22" ht="165" x14ac:dyDescent="0.2">
      <c r="A31" s="236"/>
      <c r="B31" s="210"/>
      <c r="C31" s="209"/>
      <c r="D31" s="200"/>
      <c r="E31" s="7" t="str">
        <f>+'2. Descripción del Riesgo'!D24</f>
        <v>Información no sujeta a evaluación o validación por parte de la oficina de control interno</v>
      </c>
      <c r="F31" s="200"/>
      <c r="G31" s="194"/>
      <c r="H31" s="194"/>
      <c r="I31" s="196"/>
      <c r="J31" s="8" t="s">
        <v>35</v>
      </c>
      <c r="K31" s="194"/>
      <c r="L31" s="194"/>
      <c r="M31" s="195"/>
      <c r="N31" s="9" t="str">
        <f>+'5. Diseño de Controles'!F18</f>
        <v>Evaluación de control interno a la información institucional de avances de la gestión publicada</v>
      </c>
      <c r="O31" s="10" t="str">
        <f>+'5. Diseño de Controles'!G18</f>
        <v>Preventivo</v>
      </c>
      <c r="P31" s="10" t="str">
        <f>+'5. Diseño de Controles'!H18</f>
        <v>Asesor de Control Interno</v>
      </c>
      <c r="Q31" s="11" t="str">
        <f>+'5. Diseño de Controles'!I18</f>
        <v>Según plan de auditorías o cronograma del proceso</v>
      </c>
      <c r="R31" s="10" t="str">
        <f>+'5. Diseño de Controles'!J18</f>
        <v>Se pretende que la información sobre avances de la gestión publicada, pueda ser evaluada posteriormente por la Oficina de Control Interno, lo cual mitigará la posibilidad de intención de adulterarla por parte del responsable de comunicaciones, teniendo en cuenta que ésta será comparada con los datos de monitoreo y seguimiento que sobre los avances de la gestión resguarda la oficina de control interno.</v>
      </c>
      <c r="S31" s="10" t="str">
        <f>+'5. Diseño de Controles'!K18</f>
        <v>Después de publicados los resultados sobre objetivos, metas, indicadores de desempeño, rendición de cuentas e informes de gestión entre otros, la Oficina de Control Interno podrá contrastar según muestra y cobertura planeada, los datos suministrados en los informes de avance de la gestión, con los contenidos en las herramientas de monitoreo o informes de auditoría de control interno, con el fin de verificar si corresponden a la realidad.</v>
      </c>
      <c r="T31" s="10" t="str">
        <f>+'5. Diseño de Controles'!L18</f>
        <v>De comprobarse la adulteración de datos o cifras en la información sobre gestión institucional publicada, se requerirá la corrección inmediata e iniciará la investigación pertinente que permita clarificar el error, y cuando lo considere necesario de acuerdo con los resultados de las pesquisas, trasladará al responsable de los procesos disciplinarios para lo de su competencia. Deberá dejar en todo caso, en su informe de gestión del proceso, evidencia de la situación, traslado o acción corregida.</v>
      </c>
      <c r="U31" s="10" t="str">
        <f>+'5. Diseño de Controles'!M18</f>
        <v>Actas, informes o registros de verificación de la información</v>
      </c>
      <c r="V31" s="176" t="str">
        <f>+'7. Indicadores'!C18</f>
        <v>Indicador de Gestión
# de auditorías o actividades de seguimiento de control interno realizadas a la información institucional de avances de la gestión publicada/ # de auditorías o actividades de control interno programadas la información institucional de avances de la gestión publicada * 100</v>
      </c>
    </row>
    <row r="32" spans="1:22" ht="195" customHeight="1" x14ac:dyDescent="0.2">
      <c r="A32" s="236"/>
      <c r="B32" s="210"/>
      <c r="C32" s="209">
        <v>6</v>
      </c>
      <c r="D32" s="200" t="str">
        <f>+'1. Identificación del riesgo'!C15</f>
        <v>Omitir o restringir información pública para eludir el control social, restringiendo el acceso a la información pública.</v>
      </c>
      <c r="E32" s="7" t="str">
        <f>+'2. Descripción del Riesgo'!D25</f>
        <v>Desconocimiento de la información obligatoria que se debe publicar o divulgar, sus atributos y características.</v>
      </c>
      <c r="F32" s="199" t="str">
        <f>+'2. Descripción del Riesgo'!E25</f>
        <v>1. Vulneración del derecho Constitucional del ejercicio de control social ciudadano
2. Transgresión al derecho universal de acceso a la información pública
3. Afectación de la legitimidad y respaldo ciudadano de la institucionalidad
4. Investigaciones y sanciones disciplinarias de rigor.</v>
      </c>
      <c r="G32" s="194" t="str">
        <f>+'3. Probabilidad'!C16</f>
        <v>POSIBLE</v>
      </c>
      <c r="H32" s="194" t="str">
        <f>+'4. Impacto'!AP11</f>
        <v>CATASTRÓFICO</v>
      </c>
      <c r="I32" s="196" t="str">
        <f>IF(OR(G32=0,H32=0),"",INDEX('Mapa de Calor'!$D$5:$H$9,MATCH(Mapa_de_Riesgo!G32:G34,'Mapa de Calor'!$B$5:$B$9,0),MATCH(Mapa_de_Riesgo!H32:H34,'Mapa de Calor'!$D$10:$H$10,0)))</f>
        <v>Zona Extrema</v>
      </c>
      <c r="J32" s="8" t="s">
        <v>35</v>
      </c>
      <c r="K32" s="194" t="s">
        <v>36</v>
      </c>
      <c r="L32" s="194" t="s">
        <v>33</v>
      </c>
      <c r="M32" s="195" t="str">
        <f>IF(OR(G32=0,H32=0),"",INDEX('Mapa de Calor'!$D$5:$H$9,MATCH(Mapa_de_Riesgo!G32:G34,'Mapa de Calor'!$B$5:$B$9,0),MATCH(Mapa_de_Riesgo!H32:H34,'Mapa de Calor'!$D$10:$H$10,0)))</f>
        <v>Zona Extrema</v>
      </c>
      <c r="N32" s="9" t="str">
        <f>+'5. Diseño de Controles'!F19</f>
        <v>Matriz de  seguimiento a la publicación de  información mínima obligatoria de acuerdo con la Ley de Transparencia y de Acceso a la Información Pública y otros lineamientos de exposición de información</v>
      </c>
      <c r="O32" s="10" t="str">
        <f>+'5. Diseño de Controles'!G19</f>
        <v>Preventivo</v>
      </c>
      <c r="P32" s="10" t="str">
        <f>+'5. Diseño de Controles'!H19</f>
        <v>Jefe de Sistemas, Jefe de Planeación, Asesor de Control Interno y Responsables de cada proceso.</v>
      </c>
      <c r="Q32" s="11" t="str">
        <f>+'5. Diseño de Controles'!I19</f>
        <v>Permanente, según frecuencia de publicación de cada información mínima obligatoria</v>
      </c>
      <c r="R32" s="10" t="str">
        <f>+'5. Diseño de Controles'!J19</f>
        <v>Permite monitorear, de acuerdo con la frecuencia de publicación, la divulgación de la información mínima obligatoria dispuesta en la Ley de Transparencia y de Acceso a la Información Pública, la estrategia de Gobierno Digital y los lineamientos para la Rendición de Cuentas del DNP, entre otros. Se busca que el responsable del proceso identifique el grado de avance de la publicación de la información, así como alertarlos sobre la proximidad de lo que debe publicarse.</v>
      </c>
      <c r="S32" s="10" t="str">
        <f>+'5. Diseño de Controles'!K19</f>
        <v>Requiriendo, validando y publicando la información mínima obligatoria de acuerdo con la frecuencia establecida por la norma y relacionada en la matriz de transparencia, en los términos y enlaces respetivos.</v>
      </c>
      <c r="T32" s="10" t="str">
        <f>+'5. Diseño de Controles'!L19</f>
        <v>Cuando se detecte información no publicada en el sitio web, se requiere a quien la genera o custodia para que la entregue en el formato indicado, en un términos no superior a 10 días calendarios y, se requiere al responsable de la página para que la publique hasta el día siguiente en que la reciba</v>
      </c>
      <c r="U32" s="10" t="str">
        <f>+'5. Diseño de Controles'!M19</f>
        <v>Matriz de Transparencia y de Acceso a la Información Pública, Requerimientos a los procesos, traslados de quejas a control interno</v>
      </c>
      <c r="V32" s="176" t="str">
        <f>+'7. Indicadores'!C19</f>
        <v>Indicador de Cumplimiento
% de cumplimiento de la publicación de la información mínima obligatoria</v>
      </c>
    </row>
    <row r="33" spans="1:22" ht="322.5" customHeight="1" x14ac:dyDescent="0.2">
      <c r="A33" s="236"/>
      <c r="B33" s="210"/>
      <c r="C33" s="209"/>
      <c r="D33" s="200"/>
      <c r="E33" s="7" t="str">
        <f>+'2. Descripción del Riesgo'!D26</f>
        <v>No validación de las características o atributos de la información mínima obligatoria que se debe publicar o divulgar</v>
      </c>
      <c r="F33" s="200"/>
      <c r="G33" s="194"/>
      <c r="H33" s="194"/>
      <c r="I33" s="196"/>
      <c r="J33" s="8" t="s">
        <v>35</v>
      </c>
      <c r="K33" s="194"/>
      <c r="L33" s="194"/>
      <c r="M33" s="195"/>
      <c r="N33" s="9" t="str">
        <f>+'5. Diseño de Controles'!F20</f>
        <v>Matriz de validación de las características esenciales de la información a publicar: actualidad, veracidad, completa, comprensible y reutilizable.</v>
      </c>
      <c r="O33" s="10" t="str">
        <f>+'5. Diseño de Controles'!G20</f>
        <v>Preventivo</v>
      </c>
      <c r="P33" s="10" t="str">
        <f>+'5. Diseño de Controles'!H20</f>
        <v>Jefe de Sistemas, Jefe de Planeación y Asesor de Control Interno.</v>
      </c>
      <c r="Q33" s="11" t="str">
        <f>+'5. Diseño de Controles'!I20</f>
        <v>Permanente, según frecuencia de publicación de cada información</v>
      </c>
      <c r="R33" s="10" t="str">
        <f>+'5. Diseño de Controles'!J20</f>
        <v>Busca que la información goce de los atributos de utilidad para el receptor de ésta, de acuerdo con las características mínimas establecidas por los lineamientos para la Rendición de Cuentas: que sea información actual, real (soportada por datos verificables), que esté completa, que pueda ser interpretada de forma clara y legible por los ciudadanos, y que esté disponibles en formatos accesibles para su reutilización en el ejercicio del control social. Una información sin los anteriores elementos, se presume que puede resultar inútil obstaculizando su análisis.</v>
      </c>
      <c r="S33" s="10" t="str">
        <f>+'5. Diseño de Controles'!K20</f>
        <v>Sobre toda información publicada o divulgada, debe verificarse que reúna los atributos mencionados, debiendo diligenciarse la matriz de verificación de característica de información, chequeando cada atributo en relación con la información o documento a publicar.</v>
      </c>
      <c r="T33" s="10" t="str">
        <f>+'5. Diseño de Controles'!L20</f>
        <v>Cuando se identifique el incumplimiento de una de las características de la información, no se validará el documento o información, y se procederá a requerir a su emisor para que realice los ajustes pertinentes. Sólo hasta que se verifique el cumplimiento de todas las características, se procederá a la publicación o divulgación de la información.</v>
      </c>
      <c r="U33" s="10" t="str">
        <f>+'5. Diseño de Controles'!M20</f>
        <v>Matriz de validación de características de la información publicada</v>
      </c>
      <c r="V33" s="176" t="str">
        <f>+'7. Indicadores'!C20</f>
        <v>Indicador de Gestión
# de información validada según matriz de características de información a publicar /# de información publicada * 100</v>
      </c>
    </row>
    <row r="34" spans="1:22" ht="183" customHeight="1" x14ac:dyDescent="0.2">
      <c r="A34" s="236"/>
      <c r="B34" s="210"/>
      <c r="C34" s="209"/>
      <c r="D34" s="200"/>
      <c r="E34" s="7" t="str">
        <f>+'2. Descripción del Riesgo'!D27</f>
        <v>Indebida configuración del portal institucional; en especial, del enlace de transparencia y de acceso a la información pública.</v>
      </c>
      <c r="F34" s="200"/>
      <c r="G34" s="194"/>
      <c r="H34" s="194"/>
      <c r="I34" s="196"/>
      <c r="J34" s="8" t="s">
        <v>35</v>
      </c>
      <c r="K34" s="194"/>
      <c r="L34" s="194"/>
      <c r="M34" s="195"/>
      <c r="N34" s="9" t="str">
        <f>+'5. Diseño de Controles'!F21</f>
        <v>Revisión y configuración del portal institucional</v>
      </c>
      <c r="O34" s="10" t="str">
        <f>+'5. Diseño de Controles'!G21</f>
        <v>Preventivo</v>
      </c>
      <c r="P34" s="10" t="str">
        <f>+'5. Diseño de Controles'!H21</f>
        <v>Jefe de Sistemas y Jefe de Atención al Ciudadano y Gestión Documental</v>
      </c>
      <c r="Q34" s="11" t="str">
        <f>+'5. Diseño de Controles'!I21</f>
        <v>Febrero de 2021, y siempre que existan cambios normativos en materia de transparencia o de acuerdo al redireccionamiento institucional en materia de transparencia</v>
      </c>
      <c r="R34" s="10" t="str">
        <f>+'5. Diseño de Controles'!J21</f>
        <v>Está orientado a facilitar al acceso a toda la información mínima obligatoria, de manera ágil a los ciudadanos y organismos de control, sin dilaciones ni lugar a confusiones sobre la ubicación de la información a consultar.</v>
      </c>
      <c r="S34" s="10" t="str">
        <f>+'5. Diseño de Controles'!K21</f>
        <v>Se debe revisar la configuración del portal web, para determinar si los campos creados corresponden en igual número a los campos necesarios para publicación de la información mínima obligatoria a publicar, y velar por su organización, de acuerdo con los grupos y subgrupos temáticos establecidos por la Resolución 3564 del 2015 del Ministerio de las TIC, aplicables a la entidad.</v>
      </c>
      <c r="T34" s="10" t="str">
        <f>+'5. Diseño de Controles'!L21</f>
        <v>Siempre que se identifique a través del análisis del proceso, o por una dificultad expresa de un ciudadano en la búsqueda de la información a consultar, se deberán tomar los correctivos tendientes a facilitar el acceso o ubicación de la información. Se debe garantizar el acceso al documento por separado, no obstante a que también pueda ser consultado en otros enlaces.</v>
      </c>
      <c r="U34" s="10" t="str">
        <f>+'5. Diseño de Controles'!M21</f>
        <v>Actas o registros de revisión y ajustes a la configuración de los enlaces del portal</v>
      </c>
      <c r="V34" s="176" t="str">
        <f>+'7. Indicadores'!C21</f>
        <v>Indicador de Cumplimiento
Portal en operación de acuerdo con mejoras identificadas.</v>
      </c>
    </row>
    <row r="35" spans="1:22" ht="180" customHeight="1" x14ac:dyDescent="0.2">
      <c r="A35" s="236"/>
      <c r="B35" s="210"/>
      <c r="C35" s="182">
        <v>7</v>
      </c>
      <c r="D35" s="221" t="str">
        <f>+'1. Identificación del riesgo'!C16</f>
        <v>Revelar información reservada de manera deshonesta a cambio de prebendas o cualquier tipo de beneficio, con el fin de facilitar acciones en contra de la entidad.</v>
      </c>
      <c r="E35" s="7" t="str">
        <f>+'2. Descripción del Riesgo'!D28</f>
        <v>Ausencia de valores éticos, amiguismo, clientelismo.</v>
      </c>
      <c r="F35" s="199" t="str">
        <f>+'2. Descripción del Riesgo'!E28</f>
        <v xml:space="preserve">1. Investigaciones y sanciones de carácter penal por revelación de información reservada
2. Pérdida de confianza de la ciudadanía y grupos de interés ante la revelación de información confidencial
3. Vulneración a la protección de datos personales
4. Deterioro de la imagen
5. Investigaciones y sanciones disciplinarias
</v>
      </c>
      <c r="G35" s="194" t="str">
        <f>+'3. Probabilidad'!C17</f>
        <v>IMPROBABLE</v>
      </c>
      <c r="H35" s="238" t="str">
        <f>+'4. Impacto'!AP12</f>
        <v>CATASTRÓFICO</v>
      </c>
      <c r="I35" s="196" t="str">
        <f>IF(OR(G35=0,H35=0),"",INDEX('Mapa de Calor'!$D$5:$H$9,MATCH(Mapa_de_Riesgo!G35:G37,'Mapa de Calor'!$B$5:$B$9,0),MATCH(Mapa_de_Riesgo!H35:H37,'Mapa de Calor'!$D$10:$H$10,0)))</f>
        <v>Zona Extrema</v>
      </c>
      <c r="J35" s="8" t="s">
        <v>35</v>
      </c>
      <c r="K35" s="238" t="s">
        <v>36</v>
      </c>
      <c r="L35" s="238" t="s">
        <v>33</v>
      </c>
      <c r="M35" s="195" t="str">
        <f>IF(OR(G35=0,H35=0),"",INDEX('Mapa de Calor'!$D$5:$H$9,MATCH(Mapa_de_Riesgo!G35:G37,'Mapa de Calor'!$B$5:$B$9,0),MATCH(Mapa_de_Riesgo!H35:H37,'Mapa de Calor'!$D$10:$H$10,0)))</f>
        <v>Zona Extrema</v>
      </c>
      <c r="N35" s="9" t="str">
        <f>+'5. Diseño de Controles'!F22</f>
        <v>Implementación y Socialización del Código de Integridad, que implique el desarrollo institucional y la participación del proceso, en las actividades propias de la caja de herramientas (encuestas, compromisos, plan de acción)</v>
      </c>
      <c r="O35" s="10" t="str">
        <f>+'5. Diseño de Controles'!G22</f>
        <v>Preventivo</v>
      </c>
      <c r="P35" s="10" t="str">
        <f>+'5. Diseño de Controles'!H22</f>
        <v>Jefe de Talento Humano</v>
      </c>
      <c r="Q35" s="11" t="str">
        <f>+'5. Diseño de Controles'!I22</f>
        <v>1 vez, en el primer cuatrimestre del 2021</v>
      </c>
      <c r="R35" s="10" t="str">
        <f>+'5. Diseño de Controles'!J22</f>
        <v>Interiorizar una cultura institucional basada en la integridad, propiciando la coherencia que debe existir en el servidor público entre sus realizaciones y las promesas o planeación institucional.</v>
      </c>
      <c r="S35" s="10" t="str">
        <f>+'5. Diseño de Controles'!K22</f>
        <v>Se debe implementar el Código de Integridad a través de las actividades inherentes al desarrollo de la Caja de Herramientas establecida por la función pública, y una vez adoptado el Código de Integridad se debe socializar a todos los funciones de la entidad.</v>
      </c>
      <c r="T35" s="10" t="str">
        <f>+'5. Diseño de Controles'!L22</f>
        <v>Como consecuencia de la no implementación del Código de Integridad, el Gerente o el Subgerente Administrativo o Control Interno podrán hacer los requerimientos, solicitudes o procedimientos derivados del incumplimiento de la acción.</v>
      </c>
      <c r="U35" s="10" t="str">
        <f>+'5. Diseño de Controles'!M22</f>
        <v>Registros de mesas de trabajo, formatos y encuestas diligenciadas, registros fotográficos y planillas de asistencia de socialización o actas.</v>
      </c>
      <c r="V35" s="176" t="str">
        <f>+'7. Indicadores'!C22</f>
        <v>Indicador de Cumplimiento
Código de Integridad adoptado y socializado</v>
      </c>
    </row>
    <row r="36" spans="1:22" ht="180" customHeight="1" x14ac:dyDescent="0.2">
      <c r="A36" s="236"/>
      <c r="B36" s="210"/>
      <c r="C36" s="183"/>
      <c r="D36" s="222"/>
      <c r="E36" s="7">
        <f>+'2. Descripción del Riesgo'!D29</f>
        <v>0</v>
      </c>
      <c r="F36" s="200"/>
      <c r="G36" s="194"/>
      <c r="H36" s="239"/>
      <c r="I36" s="196"/>
      <c r="J36" s="8"/>
      <c r="K36" s="239"/>
      <c r="L36" s="239"/>
      <c r="M36" s="195"/>
      <c r="N36" s="9">
        <f>+'5. Diseño de Controles'!F23</f>
        <v>0</v>
      </c>
      <c r="O36" s="10">
        <f>+'5. Diseño de Controles'!G23</f>
        <v>0</v>
      </c>
      <c r="P36" s="10">
        <f>+'5. Diseño de Controles'!H23</f>
        <v>0</v>
      </c>
      <c r="Q36" s="11">
        <f>+'5. Diseño de Controles'!I23</f>
        <v>0</v>
      </c>
      <c r="R36" s="10">
        <f>+'5. Diseño de Controles'!J23</f>
        <v>0</v>
      </c>
      <c r="S36" s="10">
        <f>+'5. Diseño de Controles'!K23</f>
        <v>0</v>
      </c>
      <c r="T36" s="10">
        <f>+'5. Diseño de Controles'!L23</f>
        <v>0</v>
      </c>
      <c r="U36" s="10">
        <f>+'5. Diseño de Controles'!M23</f>
        <v>0</v>
      </c>
      <c r="V36" s="176">
        <f>+'7. Indicadores'!C23</f>
        <v>0</v>
      </c>
    </row>
    <row r="37" spans="1:22" ht="180" customHeight="1" x14ac:dyDescent="0.2">
      <c r="A37" s="237"/>
      <c r="B37" s="234"/>
      <c r="C37" s="184"/>
      <c r="D37" s="223"/>
      <c r="E37" s="7">
        <f>+'2. Descripción del Riesgo'!D30</f>
        <v>0</v>
      </c>
      <c r="F37" s="200"/>
      <c r="G37" s="194"/>
      <c r="H37" s="240"/>
      <c r="I37" s="196"/>
      <c r="J37" s="8"/>
      <c r="K37" s="240"/>
      <c r="L37" s="240"/>
      <c r="M37" s="195"/>
      <c r="N37" s="9">
        <f>+'5. Diseño de Controles'!F24</f>
        <v>0</v>
      </c>
      <c r="O37" s="10">
        <f>+'5. Diseño de Controles'!G24</f>
        <v>0</v>
      </c>
      <c r="P37" s="10">
        <f>+'5. Diseño de Controles'!H24</f>
        <v>0</v>
      </c>
      <c r="Q37" s="11">
        <f>+'5. Diseño de Controles'!I24</f>
        <v>0</v>
      </c>
      <c r="R37" s="10">
        <f>+'5. Diseño de Controles'!J24</f>
        <v>0</v>
      </c>
      <c r="S37" s="10">
        <f>+'5. Diseño de Controles'!K24</f>
        <v>0</v>
      </c>
      <c r="T37" s="10">
        <f>+'5. Diseño de Controles'!L24</f>
        <v>0</v>
      </c>
      <c r="U37" s="10">
        <f>+'5. Diseño de Controles'!M24</f>
        <v>0</v>
      </c>
      <c r="V37" s="176">
        <f>+'7. Indicadores'!C24</f>
        <v>0</v>
      </c>
    </row>
    <row r="38" spans="1:22" ht="90" customHeight="1" x14ac:dyDescent="0.2">
      <c r="A38" s="212" t="s">
        <v>155</v>
      </c>
      <c r="B38" s="188" t="s">
        <v>156</v>
      </c>
      <c r="C38" s="209">
        <v>8</v>
      </c>
      <c r="D38" s="200" t="str">
        <f>+'1. Identificación del riesgo'!C17</f>
        <v>Ocultar o adulterar información de las auditorias internas en los informes a la alta dirección con el fin de beneficiar a los procesos auditados.</v>
      </c>
      <c r="E38" s="7" t="str">
        <f>+'2. Descripción del Riesgo'!D31</f>
        <v>Inadecuada selección de Asesor de Control Interno, Subgerentes, Secretario General y Jefes de Procesos</v>
      </c>
      <c r="F38" s="199" t="str">
        <f>+'2. Descripción del Riesgo'!E31</f>
        <v>1. Desconocimiento real de la necesidad de implementar un Sistema de Gestión de la Calidad.
2. Pérdida de oportunidad para la certificación en Calidad.
3. Afectación de la imagen.
4. incumplimiento de metas y del objeto misional de la Terminal</v>
      </c>
      <c r="G38" s="194" t="str">
        <f>+'3. Probabilidad'!C18</f>
        <v>POSIBLE</v>
      </c>
      <c r="H38" s="194" t="str">
        <f>+'4. Impacto'!AP13</f>
        <v>MAYOR</v>
      </c>
      <c r="I38" s="196" t="str">
        <f>IF(OR(G38=0,H38=0),"",INDEX('Mapa de Calor'!$D$5:$H$9,MATCH(Mapa_de_Riesgo!G38:G40,'Mapa de Calor'!$B$5:$B$9,0),MATCH(Mapa_de_Riesgo!H38:H40,'Mapa de Calor'!$D$10:$H$10,0)))</f>
        <v>Zona Extrema</v>
      </c>
      <c r="J38" s="8" t="s">
        <v>35</v>
      </c>
      <c r="K38" s="194" t="s">
        <v>32</v>
      </c>
      <c r="L38" s="194" t="s">
        <v>92</v>
      </c>
      <c r="M38" s="195" t="str">
        <f>IF(OR(G38=0,H38=0),"",INDEX('Mapa de Calor'!$D$5:$H$9,MATCH(Mapa_de_Riesgo!G38:G40,'Mapa de Calor'!$B$5:$B$9,0),MATCH(Mapa_de_Riesgo!H38:H40,'Mapa de Calor'!$D$10:$H$10,0)))</f>
        <v>Zona Extrema</v>
      </c>
      <c r="N38" s="9" t="str">
        <f>+'5. Diseño de Controles'!F25</f>
        <v>Evaluación y seguimiento de los criterios  de desempeño de cada cargo, socialización del Plan de Auditoria Interna de Gestión aprobado por la Gerencia.</v>
      </c>
      <c r="O38" s="10" t="str">
        <f>+'5. Diseño de Controles'!G25</f>
        <v>Preventivo</v>
      </c>
      <c r="P38" s="10" t="str">
        <f>+'5. Diseño de Controles'!H25</f>
        <v>Jefe de Talento Humano</v>
      </c>
      <c r="Q38" s="11" t="str">
        <f>+'5. Diseño de Controles'!I25</f>
        <v>1 vez, en el primer semestre del 2021</v>
      </c>
      <c r="R38" s="10" t="str">
        <f>+'5. Diseño de Controles'!J25</f>
        <v>Incentivar la capacitación de funcionarios en MIPG, Calidad y Auditorias Internas de Gestión, con el fin de fortalecer el crecimiento y mejoramiento continuo de la Calidad en los servicios que brinda la Terminal Metropolitana de Transportes de Barranquilla S.A.</v>
      </c>
      <c r="S38" s="10" t="str">
        <f>+'5. Diseño de Controles'!K25</f>
        <v>A través de capacitaciones dirigidas por profesionales idóneos, alianzas, convenios o contratando organizaciones idóneas para brindar formación a los funcionarios de la entidad como auditores internos de cada proceso institucional.</v>
      </c>
      <c r="T38" s="10" t="str">
        <f>+'5. Diseño de Controles'!L25</f>
        <v>La entidad no podrá fortalecer su sistema de gestión y no podrá optar por certificarse, sino cuenta con los auditores internos que garantices el sostenimiento del sistema.</v>
      </c>
      <c r="U38" s="10" t="str">
        <f>+'5. Diseño de Controles'!M25</f>
        <v>Certificaciones de capacitaciones y Formaciones realizadas</v>
      </c>
      <c r="V38" s="176" t="str">
        <f>+'7. Indicadores'!C25</f>
        <v>Indicador de Gestión
# de auditores internos de calidad certificados / # de funcionarios inscritos para auditores de calidad * 100</v>
      </c>
    </row>
    <row r="39" spans="1:22" ht="150" x14ac:dyDescent="0.2">
      <c r="A39" s="241"/>
      <c r="B39" s="189"/>
      <c r="C39" s="209"/>
      <c r="D39" s="200"/>
      <c r="E39" s="7" t="str">
        <f>+'2. Descripción del Riesgo'!D32</f>
        <v>Trafico de Influencias, deficientes valores éticos, amiguismo,</v>
      </c>
      <c r="F39" s="200"/>
      <c r="G39" s="194"/>
      <c r="H39" s="194"/>
      <c r="I39" s="196"/>
      <c r="J39" s="8" t="s">
        <v>35</v>
      </c>
      <c r="K39" s="194"/>
      <c r="L39" s="194"/>
      <c r="M39" s="195"/>
      <c r="N39" s="9" t="str">
        <f>+'5. Diseño de Controles'!F26</f>
        <v>Implementación y Socialización del Código de Integridad, que implique el desarrollo institucional y la participación del proceso, en las actividades propias de la caja de herramientas (encuestas, compromisos, plan de acción)</v>
      </c>
      <c r="O39" s="10" t="str">
        <f>+'5. Diseño de Controles'!G26</f>
        <v>Preventivo</v>
      </c>
      <c r="P39" s="10" t="str">
        <f>+'5. Diseño de Controles'!H26</f>
        <v>Jefe de Talento Humano</v>
      </c>
      <c r="Q39" s="11" t="str">
        <f>+'5. Diseño de Controles'!I26</f>
        <v>1 vez, en el primer cuatrimestre del 2021</v>
      </c>
      <c r="R39" s="10" t="str">
        <f>+'5. Diseño de Controles'!J26</f>
        <v>Interiorizar una cultura institucional basada en la integridad, propiciando la coherencia que debe existir en el servidor público entre sus realizaciones y las promesas o planeación institucional.</v>
      </c>
      <c r="S39" s="10" t="str">
        <f>+'5. Diseño de Controles'!K26</f>
        <v>Se debe implementar el Código de Integridad a través de las actividades inherentes al desarrollo de la Caja de Herramientas establecida por la función pública, y una vez adoptado el Código de Integridad se debe socializar a todos los funciones de la entidad.</v>
      </c>
      <c r="T39" s="10" t="str">
        <f>+'5. Diseño de Controles'!L26</f>
        <v>Como consecuencia de la no implementación del Código de Integridad, Control Interno podrá hacer los requerimientos, solicitudes o procedimientos derivados del incumplimiento de la acción.</v>
      </c>
      <c r="U39" s="10" t="str">
        <f>+'5. Diseño de Controles'!M26</f>
        <v>Registros de mesas de trabajo, formatos y encuestas diligenciadas, registros fotográficos y planillas de asistencia de socialización o actas.</v>
      </c>
      <c r="V39" s="176" t="str">
        <f>+'7. Indicadores'!C26</f>
        <v>Indicador de Cumplimiento
Código de Integridad adoptado y socializado</v>
      </c>
    </row>
    <row r="40" spans="1:22" ht="15" x14ac:dyDescent="0.2">
      <c r="A40" s="241"/>
      <c r="B40" s="189"/>
      <c r="C40" s="209"/>
      <c r="D40" s="200"/>
      <c r="E40" s="7">
        <f>+'2. Descripción del Riesgo'!D33</f>
        <v>0</v>
      </c>
      <c r="F40" s="200"/>
      <c r="G40" s="194"/>
      <c r="H40" s="194"/>
      <c r="I40" s="196"/>
      <c r="J40" s="8"/>
      <c r="K40" s="194"/>
      <c r="L40" s="194"/>
      <c r="M40" s="195"/>
      <c r="N40" s="9">
        <f>+'5. Diseño de Controles'!F27</f>
        <v>0</v>
      </c>
      <c r="O40" s="10">
        <f>+'5. Diseño de Controles'!G27</f>
        <v>0</v>
      </c>
      <c r="P40" s="10">
        <f>+'5. Diseño de Controles'!H27</f>
        <v>0</v>
      </c>
      <c r="Q40" s="11">
        <f>+'5. Diseño de Controles'!I27</f>
        <v>0</v>
      </c>
      <c r="R40" s="10">
        <f>+'5. Diseño de Controles'!J27</f>
        <v>0</v>
      </c>
      <c r="S40" s="10">
        <f>+'5. Diseño de Controles'!K27</f>
        <v>0</v>
      </c>
      <c r="T40" s="10">
        <f>+'5. Diseño de Controles'!L27</f>
        <v>0</v>
      </c>
      <c r="U40" s="10">
        <f>+'5. Diseño de Controles'!M27</f>
        <v>0</v>
      </c>
      <c r="V40" s="176">
        <f>+'7. Indicadores'!C27</f>
        <v>0</v>
      </c>
    </row>
    <row r="41" spans="1:22" ht="60" customHeight="1" x14ac:dyDescent="0.2">
      <c r="A41" s="241"/>
      <c r="B41" s="189"/>
      <c r="C41" s="182">
        <v>9</v>
      </c>
      <c r="D41" s="200" t="str">
        <f>+'1. Identificación del riesgo'!C18</f>
        <v>Excluir en la programación de las auditorías procesos con deficiencias para evitar que se conozcan las irregularidades.</v>
      </c>
      <c r="E41" s="7" t="str">
        <f>+'2. Descripción del Riesgo'!D34</f>
        <v>Inadecuada planeación institucional</v>
      </c>
      <c r="F41" s="199" t="str">
        <f>+'2. Descripción del Riesgo'!E34</f>
        <v>1. Debilitamiento del Sistema de Gestión por Procesos.
2. Incumplimiento de los objetivos Institucionales.</v>
      </c>
      <c r="G41" s="201" t="str">
        <f>+'3. Probabilidad'!C19</f>
        <v>IMPROBABLE</v>
      </c>
      <c r="H41" s="201" t="str">
        <f>+'4. Impacto'!AP14</f>
        <v>CATASTRÓFICO</v>
      </c>
      <c r="I41" s="196" t="str">
        <f>IF(OR(G41=0,H41=0),"",INDEX('Mapa de Calor'!$D$5:$H$9,MATCH(Mapa_de_Riesgo!G41:G43,'Mapa de Calor'!$B$5:$B$9,0),MATCH(Mapa_de_Riesgo!H41:H43,'Mapa de Calor'!$D$10:$H$10,0)))</f>
        <v>Zona Extrema</v>
      </c>
      <c r="J41" s="8" t="s">
        <v>35</v>
      </c>
      <c r="K41" s="201" t="s">
        <v>36</v>
      </c>
      <c r="L41" s="201" t="s">
        <v>33</v>
      </c>
      <c r="M41" s="195" t="str">
        <f>IF(OR(G41=0,H41=0),"",INDEX('Mapa de Calor'!$D$5:$H$9,MATCH(Mapa_de_Riesgo!G41:G43,'Mapa de Calor'!$B$5:$B$9,0),MATCH(Mapa_de_Riesgo!H41:H43,'Mapa de Calor'!$D$10:$H$10,0)))</f>
        <v>Zona Extrema</v>
      </c>
      <c r="N41" s="9" t="str">
        <f>+'5. Diseño de Controles'!F28</f>
        <v>Elaboración del Plan de Auditorías Internas de Gestión sin excepción de ningún proceso</v>
      </c>
      <c r="O41" s="10" t="str">
        <f>+'5. Diseño de Controles'!G28</f>
        <v>Preventivo</v>
      </c>
      <c r="P41" s="10" t="str">
        <f>+'5. Diseño de Controles'!H28</f>
        <v>Asesor de control interno</v>
      </c>
      <c r="Q41" s="11" t="str">
        <f>+'5. Diseño de Controles'!I28</f>
        <v>1 vez, en el primer trimestre del 2021</v>
      </c>
      <c r="R41" s="10" t="str">
        <f>+'5. Diseño de Controles'!J28</f>
        <v>Garantizar que ningún proceso sea favorecido con la exclusión del programa anual de auditorías de gestión</v>
      </c>
      <c r="S41" s="10" t="str">
        <f>+'5. Diseño de Controles'!K28</f>
        <v>A través del ciclo anual de seguimiento de cumplimiento al cronograma de auditorias a los diferentes procesos</v>
      </c>
      <c r="T41" s="10" t="str">
        <f>+'5. Diseño de Controles'!L28</f>
        <v>Ante la ausencia de un proceso en la programación anual de auditorias internas de gestión, se requiere a Control interno para que explique o aclare y/o corrija</v>
      </c>
      <c r="U41" s="10" t="str">
        <f>+'5. Diseño de Controles'!M28</f>
        <v>Plan Anual de Auditorías de Auditorias Internas de Gestión.</v>
      </c>
      <c r="V41" s="176" t="str">
        <f>+'7. Indicadores'!C28</f>
        <v>Indicador de Gestión
# de procesos incluidos en el Programa Anual de Auditorías de Calidad / # de  procesos institucionales (11) *100</v>
      </c>
    </row>
    <row r="42" spans="1:22" ht="120" customHeight="1" x14ac:dyDescent="0.2">
      <c r="A42" s="241"/>
      <c r="B42" s="189"/>
      <c r="C42" s="183"/>
      <c r="D42" s="200"/>
      <c r="E42" s="7" t="str">
        <f>+'2. Descripción del Riesgo'!D35</f>
        <v>Tráfico de influencias, presiones institucionales, falta de ética.</v>
      </c>
      <c r="F42" s="200"/>
      <c r="G42" s="217"/>
      <c r="H42" s="217"/>
      <c r="I42" s="196"/>
      <c r="J42" s="8" t="s">
        <v>35</v>
      </c>
      <c r="K42" s="217"/>
      <c r="L42" s="217"/>
      <c r="M42" s="195"/>
      <c r="N42" s="9" t="str">
        <f>+'5. Diseño de Controles'!F29</f>
        <v>Implementación y Socialización del Código de Integridad, que implique el desarrollo institucional de la caja de herramientas (encuestas, compromisos, plan de acción)</v>
      </c>
      <c r="O42" s="10" t="str">
        <f>+'5. Diseño de Controles'!G29</f>
        <v>Preventivo</v>
      </c>
      <c r="P42" s="10" t="str">
        <f>+'5. Diseño de Controles'!H29</f>
        <v>Jefe de Talento Humano</v>
      </c>
      <c r="Q42" s="11" t="str">
        <f>+'5. Diseño de Controles'!I29</f>
        <v>Abril de 2021</v>
      </c>
      <c r="R42" s="10" t="str">
        <f>+'5. Diseño de Controles'!J29</f>
        <v>Interiorizar una cultura institucional basada en la integridad, propiciando la coherencia que debe existir en el servidor público entre sus realizaciones y las promesas o planeación institucional.</v>
      </c>
      <c r="S42" s="10" t="str">
        <f>+'5. Diseño de Controles'!K29</f>
        <v>Se debe implementar el Código de Integridad a través de las actividades inherentes al desarrollo de la Caja de Herramientas establecida por la función pública, y una vez adoptado el Código de Integridad se debe socializar a todos los funciones de la entidad.</v>
      </c>
      <c r="T42" s="10" t="str">
        <f>+'5. Diseño de Controles'!L29</f>
        <v>Ante la ausencia de un proceso en la programación anual de auditorias de calidad, se requiere a Control interno para que explique o aclare y/o corrija</v>
      </c>
      <c r="U42" s="10" t="str">
        <f>+'5. Diseño de Controles'!M29</f>
        <v>Registros de mesas de trabajo, formatos y encuestas diligenciadas, registros fotográficos y planillas de asistencia de socialización o actas.</v>
      </c>
      <c r="V42" s="176" t="str">
        <f>+'7. Indicadores'!C29</f>
        <v>Indicador de Cumplimiento
Código de Integridad adoptado y socializado</v>
      </c>
    </row>
    <row r="43" spans="1:22" ht="120" customHeight="1" x14ac:dyDescent="0.2">
      <c r="A43" s="241"/>
      <c r="B43" s="189"/>
      <c r="C43" s="183"/>
      <c r="D43" s="200"/>
      <c r="E43" s="7">
        <f>+'2. Descripción del Riesgo'!D36</f>
        <v>0</v>
      </c>
      <c r="F43" s="200"/>
      <c r="G43" s="217"/>
      <c r="H43" s="217"/>
      <c r="I43" s="196"/>
      <c r="J43" s="8"/>
      <c r="K43" s="217"/>
      <c r="L43" s="217"/>
      <c r="M43" s="195"/>
      <c r="N43" s="9">
        <f>+'5. Diseño de Controles'!F30</f>
        <v>0</v>
      </c>
      <c r="O43" s="10">
        <f>+'5. Diseño de Controles'!G30</f>
        <v>0</v>
      </c>
      <c r="P43" s="10">
        <f>+'5. Diseño de Controles'!H30</f>
        <v>0</v>
      </c>
      <c r="Q43" s="11">
        <f>+'5. Diseño de Controles'!I30</f>
        <v>0</v>
      </c>
      <c r="R43" s="10">
        <f>+'5. Diseño de Controles'!J30</f>
        <v>0</v>
      </c>
      <c r="S43" s="10">
        <f>+'5. Diseño de Controles'!K30</f>
        <v>0</v>
      </c>
      <c r="T43" s="10">
        <f>+'5. Diseño de Controles'!L30</f>
        <v>0</v>
      </c>
      <c r="U43" s="10">
        <f>+'5. Diseño de Controles'!M30</f>
        <v>0</v>
      </c>
      <c r="V43" s="176">
        <f>+'7. Indicadores'!C30</f>
        <v>0</v>
      </c>
    </row>
    <row r="44" spans="1:22" ht="60" x14ac:dyDescent="0.2">
      <c r="A44" s="241"/>
      <c r="B44" s="189"/>
      <c r="C44" s="182">
        <v>10</v>
      </c>
      <c r="D44" s="208" t="str">
        <f>+'1. Identificación del riesgo'!C19</f>
        <v>No reportar las no conformidades en las evaluaciones y seguimientos al sistema de gestión institucional para buscar un provecho propio o de un tercero.</v>
      </c>
      <c r="E44" s="7" t="str">
        <f>+'2. Descripción del Riesgo'!D37</f>
        <v>Falta de preparación de los procesos del SGC de la TTBAQ para afrontar las auditorías</v>
      </c>
      <c r="F44" s="199" t="str">
        <f>+'2. Descripción del Riesgo'!E37</f>
        <v>1. Pérdida de imagen y autoridad.
2. Incumplimiento de la normatividad interna, contaminación visual</v>
      </c>
      <c r="G44" s="201" t="str">
        <f>+'3. Probabilidad'!C20</f>
        <v>POSIBLE</v>
      </c>
      <c r="H44" s="201" t="str">
        <f>+'4. Impacto'!AP15</f>
        <v>CATASTRÓFICO</v>
      </c>
      <c r="I44" s="196" t="str">
        <f>IF(OR(G44=0,H44=0),"",INDEX('Mapa de Calor'!$D$5:$H$9,MATCH(Mapa_de_Riesgo!G44:G46,'Mapa de Calor'!$B$5:$B$9,0),MATCH(Mapa_de_Riesgo!H44:H46,'Mapa de Calor'!$D$10:$H$10,0)))</f>
        <v>Zona Extrema</v>
      </c>
      <c r="J44" s="8" t="s">
        <v>35</v>
      </c>
      <c r="K44" s="201" t="s">
        <v>32</v>
      </c>
      <c r="L44" s="201" t="s">
        <v>33</v>
      </c>
      <c r="M44" s="195" t="str">
        <f>IF(OR(G44=0,H44=0),"",INDEX('Mapa de Calor'!$D$5:$H$9,MATCH(Mapa_de_Riesgo!G44:G46,'Mapa de Calor'!$B$5:$B$9,0),MATCH(Mapa_de_Riesgo!H44:H46,'Mapa de Calor'!$D$10:$H$10,0)))</f>
        <v>Zona Extrema</v>
      </c>
      <c r="N44" s="9" t="str">
        <f>+'5. Diseño de Controles'!F31</f>
        <v>Fortalecimiento de competencias de los funcionarios sobre implementación MIPG</v>
      </c>
      <c r="O44" s="10" t="str">
        <f>+'5. Diseño de Controles'!G31</f>
        <v>Preventivo</v>
      </c>
      <c r="P44" s="10" t="str">
        <f>+'5. Diseño de Controles'!H31</f>
        <v>Jefe de Talento Humano</v>
      </c>
      <c r="Q44" s="11" t="str">
        <f>+'5. Diseño de Controles'!I31</f>
        <v>1 vez, en el segundo Semestre de 2021</v>
      </c>
      <c r="R44" s="10" t="str">
        <f>+'5. Diseño de Controles'!J31</f>
        <v>Formar a los funcionarios de la entidad para asegurar la adecuada y proactiva implementación del Sistema Gestión de Calidad en la entidad</v>
      </c>
      <c r="S44" s="10" t="str">
        <f>+'5. Diseño de Controles'!K31</f>
        <v>Los lideres de cada proceso deberán inscribirse en el curdo virtual Modelo Integrado de Planeación y Gestión MIPG para recibir la capacitación adecuada</v>
      </c>
      <c r="T44" s="10" t="str">
        <f>+'5. Diseño de Controles'!L31</f>
        <v>Ante el incumplimiento de la capacitación en MIPG, se debe requerir al Gerente y a Talento humano para que expliquen y expongan soluciones.</v>
      </c>
      <c r="U44" s="10" t="str">
        <f>+'5. Diseño de Controles'!M31</f>
        <v>Registros de inscripción y cumplimiento de la evaluación de cada dimensión.</v>
      </c>
      <c r="V44" s="176" t="str">
        <f>+'7. Indicadores'!C31</f>
        <v xml:space="preserve">Indicador de Gestión
No. de funcionarios participantes de eventos de fortalecimiento de competencias sobre el SGC / No. de funcionarios de la entidad </v>
      </c>
    </row>
    <row r="45" spans="1:22" ht="160.5" customHeight="1" x14ac:dyDescent="0.2">
      <c r="A45" s="241"/>
      <c r="B45" s="189"/>
      <c r="C45" s="183"/>
      <c r="D45" s="216"/>
      <c r="E45" s="7" t="str">
        <f>+'2. Descripción del Riesgo'!D38</f>
        <v>Amiguismo, clientelismo, aceptación o exigencia de dádivas</v>
      </c>
      <c r="F45" s="200"/>
      <c r="G45" s="217"/>
      <c r="H45" s="217"/>
      <c r="I45" s="196"/>
      <c r="J45" s="8" t="s">
        <v>35</v>
      </c>
      <c r="K45" s="217"/>
      <c r="L45" s="217"/>
      <c r="M45" s="195"/>
      <c r="N45" s="9" t="str">
        <f>+'5. Diseño de Controles'!F32</f>
        <v>Implementación y Socialización del Código de Integridad, que implique el desarrollo institucional de la caja de herramientas (encuestas, compromisos, plan de acción)</v>
      </c>
      <c r="O45" s="10" t="str">
        <f>+'5. Diseño de Controles'!G32</f>
        <v>Preventivo</v>
      </c>
      <c r="P45" s="10" t="str">
        <f>+'5. Diseño de Controles'!H32</f>
        <v>Jefe de Talento Humano</v>
      </c>
      <c r="Q45" s="11" t="str">
        <f>+'5. Diseño de Controles'!I32</f>
        <v>1 vez, en el primer cuatrimestre del 2021</v>
      </c>
      <c r="R45" s="10" t="str">
        <f>+'5. Diseño de Controles'!J32</f>
        <v>Interiorizar una cultura institucional basada en la integridad, propiciando la coherencia que debe existir en el servidor público entre sus realizaciones y las promesas o planeación institucional.</v>
      </c>
      <c r="S45" s="10" t="str">
        <f>+'5. Diseño de Controles'!K32</f>
        <v>Se debe implementar el Código de Integridad a través de las actividades inherentes al desarrollo de la Caja de Herramientas establecida por la función pública, y una vez adoptado el Código de Integridad se debe socializar a todos los funciones de la entidad.</v>
      </c>
      <c r="T45" s="10" t="str">
        <f>+'5. Diseño de Controles'!L32</f>
        <v>Como consecuencia de la no implementación del Código de Integridad, el Gerente o el Subgerente Administrativo o Control Interno podrán hacer los requerimientos, solicitudes o procedimientos derivados del incumplimiento de la acción.</v>
      </c>
      <c r="U45" s="10" t="str">
        <f>+'5. Diseño de Controles'!M32</f>
        <v>Registros de mesas de trabajo, formatos y encuestas diligenciadas, registros fotográficos y planillas de asistencia de socialización o actas.</v>
      </c>
      <c r="V45" s="176" t="str">
        <f>+'7. Indicadores'!C32</f>
        <v>Indicador de Cumplimiento
Código de Integridad adoptado y socializado</v>
      </c>
    </row>
    <row r="46" spans="1:22" ht="160.5" customHeight="1" x14ac:dyDescent="0.2">
      <c r="A46" s="242"/>
      <c r="B46" s="243"/>
      <c r="C46" s="184"/>
      <c r="D46" s="199"/>
      <c r="E46" s="7">
        <f>+'2. Descripción del Riesgo'!D39</f>
        <v>0</v>
      </c>
      <c r="F46" s="200"/>
      <c r="G46" s="224"/>
      <c r="H46" s="224"/>
      <c r="I46" s="196"/>
      <c r="J46" s="8"/>
      <c r="K46" s="224"/>
      <c r="L46" s="224"/>
      <c r="M46" s="195"/>
      <c r="N46" s="9">
        <f>+'5. Diseño de Controles'!F33</f>
        <v>0</v>
      </c>
      <c r="O46" s="10">
        <f>+'5. Diseño de Controles'!G33</f>
        <v>0</v>
      </c>
      <c r="P46" s="10">
        <f>+'5. Diseño de Controles'!H33</f>
        <v>0</v>
      </c>
      <c r="Q46" s="11">
        <f>+'5. Diseño de Controles'!I33</f>
        <v>0</v>
      </c>
      <c r="R46" s="10">
        <f>+'5. Diseño de Controles'!J33</f>
        <v>0</v>
      </c>
      <c r="S46" s="10">
        <f>+'5. Diseño de Controles'!K33</f>
        <v>0</v>
      </c>
      <c r="T46" s="10">
        <f>+'5. Diseño de Controles'!L33</f>
        <v>0</v>
      </c>
      <c r="U46" s="10">
        <f>+'5. Diseño de Controles'!M33</f>
        <v>0</v>
      </c>
      <c r="V46" s="176">
        <f>+'7. Indicadores'!C33</f>
        <v>0</v>
      </c>
    </row>
    <row r="47" spans="1:22" ht="60" customHeight="1" x14ac:dyDescent="0.2">
      <c r="A47" s="214" t="s">
        <v>183</v>
      </c>
      <c r="B47" s="215" t="s">
        <v>184</v>
      </c>
      <c r="C47" s="182">
        <v>11</v>
      </c>
      <c r="D47" s="208" t="str">
        <f>+'1. Identificación del riesgo'!C20</f>
        <v>No Solicitar la Planilla de viaje expedida por la empresa de transportes para beneficio propio y del conductor.</v>
      </c>
      <c r="E47" s="7" t="str">
        <f>+'2. Descripción del Riesgo'!D40</f>
        <v>Ausencia de mecanismos de control</v>
      </c>
      <c r="F47" s="199" t="str">
        <f>+'2. Descripción del Riesgo'!E40</f>
        <v>1. Desmejoramiento de la función pública.
2. Bajo recaudo.
3. Detrimento Patrimonial
4. Pérdida de imagen publica</v>
      </c>
      <c r="G47" s="201" t="str">
        <f>+'3. Probabilidad'!C21</f>
        <v>RARA VEZ</v>
      </c>
      <c r="H47" s="201" t="str">
        <f>+'4. Impacto'!AP16</f>
        <v>MAYOR</v>
      </c>
      <c r="I47" s="196" t="str">
        <f>IF(OR(G47=0,H47=0),"",INDEX('Mapa de Calor'!$D$5:$H$9,MATCH(Mapa_de_Riesgo!G47:G49,'Mapa de Calor'!$B$5:$B$9,0),MATCH(Mapa_de_Riesgo!H47:H49,'Mapa de Calor'!$D$10:$H$10,0)))</f>
        <v xml:space="preserve"> Zona Alta</v>
      </c>
      <c r="J47" s="8" t="s">
        <v>35</v>
      </c>
      <c r="K47" s="201" t="s">
        <v>58</v>
      </c>
      <c r="L47" s="201" t="s">
        <v>92</v>
      </c>
      <c r="M47" s="195" t="str">
        <f>IF(OR(G47=0,H47=0),"",INDEX('Mapa de Calor'!$D$5:$H$9,MATCH(Mapa_de_Riesgo!G47:G49,'Mapa de Calor'!$B$5:$B$9,0),MATCH(Mapa_de_Riesgo!H47:H49,'Mapa de Calor'!$D$10:$H$10,0)))</f>
        <v xml:space="preserve"> Zona Alta</v>
      </c>
      <c r="N47" s="9" t="str">
        <f>+'5. Diseño de Controles'!F34</f>
        <v>Verificar los soportes de la tasa de uso</v>
      </c>
      <c r="O47" s="10" t="str">
        <f>+'5. Diseño de Controles'!G34</f>
        <v>Detectivo</v>
      </c>
      <c r="P47" s="10" t="str">
        <f>+'5. Diseño de Controles'!H34</f>
        <v>Subgerencia Operativa</v>
      </c>
      <c r="Q47" s="11" t="str">
        <f>+'5. Diseño de Controles'!I34</f>
        <v>Diario</v>
      </c>
      <c r="R47" s="10" t="str">
        <f>+'5. Diseño de Controles'!J34</f>
        <v>Toda tasa de uso debe tener anexado en el sistema su respectiva imagen de planilla de viaje expedida por la empresa de transporte.</v>
      </c>
      <c r="S47" s="10" t="str">
        <f>+'5. Diseño de Controles'!K34</f>
        <v>Se verifica en el modulo de "conduces" si cada tasa de uso tiene anexado la imagen de la planilla de viaje.</v>
      </c>
      <c r="T47" s="10" t="str">
        <f>+'5. Diseño de Controles'!L34</f>
        <v>Si los funcionarios no toman la captura de la planilla de viaje no se le puede expedir tasa de uso</v>
      </c>
      <c r="U47" s="10" t="str">
        <f>+'5. Diseño de Controles'!M34</f>
        <v>Registro  módulo de "Conduces"</v>
      </c>
      <c r="V47" s="176" t="str">
        <f>+'7. Indicadores'!C34</f>
        <v>Indicador de Gestión
# de soportes de tasa de uso verificados / # soportes de tasa de uso seleccionado según muestra *100</v>
      </c>
    </row>
    <row r="48" spans="1:22" ht="60" customHeight="1" x14ac:dyDescent="0.2">
      <c r="A48" s="214"/>
      <c r="B48" s="215"/>
      <c r="C48" s="182"/>
      <c r="D48" s="208"/>
      <c r="E48" s="7" t="str">
        <f>+'2. Descripción del Riesgo'!D41</f>
        <v>Amiguismo y afán de lucro</v>
      </c>
      <c r="F48" s="200"/>
      <c r="G48" s="201"/>
      <c r="H48" s="201"/>
      <c r="I48" s="196"/>
      <c r="J48" s="8" t="s">
        <v>35</v>
      </c>
      <c r="K48" s="201"/>
      <c r="L48" s="201"/>
      <c r="M48" s="195"/>
      <c r="N48" s="9" t="str">
        <f>+'5. Diseño de Controles'!F35</f>
        <v>Implementación y Socialización del Código de Integridad, que implique el desarrollo institucional de la caja de herramientas (encuestas, compromisos, plan de acción)</v>
      </c>
      <c r="O48" s="10" t="str">
        <f>+'5. Diseño de Controles'!G35</f>
        <v>Preventivo</v>
      </c>
      <c r="P48" s="10" t="str">
        <f>+'5. Diseño de Controles'!H35</f>
        <v>Jefe de Talento Humano</v>
      </c>
      <c r="Q48" s="11" t="str">
        <f>+'5. Diseño de Controles'!I35</f>
        <v>1 vez, en el primer cuatrimestre del 2021</v>
      </c>
      <c r="R48" s="10" t="str">
        <f>+'5. Diseño de Controles'!J35</f>
        <v>Interiorizar una cultura institucional basada en la integridad, propiciando la coherencia que debe existir en el servidor público entre sus realizaciones y las promesas o planeación institucional.</v>
      </c>
      <c r="S48" s="10" t="str">
        <f>+'5. Diseño de Controles'!K35</f>
        <v>Se debe implementar el Código de Integridad a través de las actividades inherentes al desarrollo de la Caja de Herramientas establecida por la función pública, y una vez adoptado el Código de Integridad se debe socializar a todos los funciones de la entidad.</v>
      </c>
      <c r="T48" s="10" t="str">
        <f>+'5. Diseño de Controles'!L35</f>
        <v>Como consecuencia de la no implementación del Código de Integridad, el Gerente o el Subgerente Administrativo o Control Interno podrán hacer los requerimientos, solicitudes o procedimientos derivados del incumplimiento de la acción.</v>
      </c>
      <c r="U48" s="10" t="str">
        <f>+'5. Diseño de Controles'!M35</f>
        <v>Registros de mesas de trabajo, formatos y encuestas diligenciadas, registros fotográficos y planillas de asistencia de socialización o actas.</v>
      </c>
      <c r="V48" s="176" t="str">
        <f>+'7. Indicadores'!C35</f>
        <v>Indicador de Gestión
# de soportes de tasa de uso verificados / # soportes de tasa de uso seleccionado según muestra *100</v>
      </c>
    </row>
    <row r="49" spans="1:22" ht="120" customHeight="1" x14ac:dyDescent="0.2">
      <c r="A49" s="214"/>
      <c r="B49" s="215"/>
      <c r="C49" s="182"/>
      <c r="D49" s="208"/>
      <c r="E49" s="7">
        <f>+'2. Descripción del Riesgo'!D42</f>
        <v>0</v>
      </c>
      <c r="F49" s="200"/>
      <c r="G49" s="201"/>
      <c r="H49" s="201"/>
      <c r="I49" s="196"/>
      <c r="J49" s="8"/>
      <c r="K49" s="201"/>
      <c r="L49" s="201"/>
      <c r="M49" s="195"/>
      <c r="N49" s="9">
        <f>+'5. Diseño de Controles'!F36</f>
        <v>0</v>
      </c>
      <c r="O49" s="10">
        <f>+'5. Diseño de Controles'!G36</f>
        <v>0</v>
      </c>
      <c r="P49" s="10">
        <f>+'5. Diseño de Controles'!H36</f>
        <v>0</v>
      </c>
      <c r="Q49" s="11">
        <f>+'5. Diseño de Controles'!I36</f>
        <v>0</v>
      </c>
      <c r="R49" s="10">
        <f>+'5. Diseño de Controles'!J36</f>
        <v>0</v>
      </c>
      <c r="S49" s="10">
        <f>+'5. Diseño de Controles'!K36</f>
        <v>0</v>
      </c>
      <c r="T49" s="10">
        <f>+'5. Diseño de Controles'!L36</f>
        <v>0</v>
      </c>
      <c r="U49" s="10">
        <f>+'5. Diseño de Controles'!M36</f>
        <v>0</v>
      </c>
      <c r="V49" s="176">
        <f>+'7. Indicadores'!C36</f>
        <v>0</v>
      </c>
    </row>
    <row r="50" spans="1:22" ht="60" customHeight="1" x14ac:dyDescent="0.2">
      <c r="A50" s="214"/>
      <c r="B50" s="215"/>
      <c r="C50" s="209">
        <v>12</v>
      </c>
      <c r="D50" s="200" t="str">
        <f>+'1. Identificación del riesgo'!C21</f>
        <v>Autorizar en "Conduce" la expedición de una tasa de uso a un conductor que no este previamente inscrito en nuestra base de datos para favorecerlo.</v>
      </c>
      <c r="E50" s="7" t="str">
        <f>+'2. Descripción del Riesgo'!D43</f>
        <v>Inobservancia o desconocimiento de los procedimientos institucionales y del Manual Operativo.</v>
      </c>
      <c r="F50" s="199" t="str">
        <f>+'2. Descripción del Riesgo'!E43</f>
        <v>1. Riesgo de accidentabilidad.
2. Investigaciones y sanciones penales.
3. Desmejoramiento de la función pública.
4. Pérdida de credibilidad y de imagen.
5. Mala calidad del servicio prestado.
6. Pérdida de credibilidad ciudadana</v>
      </c>
      <c r="G50" s="194" t="str">
        <f>+'3. Probabilidad'!C22</f>
        <v>POSIBLE</v>
      </c>
      <c r="H50" s="194" t="str">
        <f>+'4. Impacto'!AP17</f>
        <v>MAYOR</v>
      </c>
      <c r="I50" s="196" t="str">
        <f>IF(OR(G50=0,H50=0),"",INDEX('Mapa de Calor'!$D$5:$H$9,MATCH(Mapa_de_Riesgo!G50:G52,'Mapa de Calor'!$B$5:$B$9,0),MATCH(Mapa_de_Riesgo!H50:H52,'Mapa de Calor'!$D$10:$H$10,0)))</f>
        <v>Zona Extrema</v>
      </c>
      <c r="J50" s="8" t="s">
        <v>35</v>
      </c>
      <c r="K50" s="194" t="s">
        <v>36</v>
      </c>
      <c r="L50" s="194" t="s">
        <v>92</v>
      </c>
      <c r="M50" s="195" t="str">
        <f>IF(OR(G50=0,H50=0),"",INDEX('Mapa de Calor'!$D$5:$H$9,MATCH(Mapa_de_Riesgo!G50:G52,'Mapa de Calor'!$B$5:$B$9,0),MATCH(Mapa_de_Riesgo!H50:H52,'Mapa de Calor'!$D$10:$H$10,0)))</f>
        <v>Zona Extrema</v>
      </c>
      <c r="N50" s="9" t="str">
        <f>+'5. Diseño de Controles'!F37</f>
        <v>Realizar capacitación del manual operativo de la entidad y normatividad vigente.</v>
      </c>
      <c r="O50" s="10" t="str">
        <f>+'5. Diseño de Controles'!G37</f>
        <v>Preventivo</v>
      </c>
      <c r="P50" s="10" t="str">
        <f>+'5. Diseño de Controles'!H37</f>
        <v>Jefe de Talento Humano</v>
      </c>
      <c r="Q50" s="11" t="str">
        <f>+'5. Diseño de Controles'!I37</f>
        <v>1 vez, en el primer semestre del 2021</v>
      </c>
      <c r="R50" s="10" t="str">
        <f>+'5. Diseño de Controles'!J37</f>
        <v>Que los funcionarios tengan amplios conocimientos del manual operativo de la entidad</v>
      </c>
      <c r="S50" s="10" t="str">
        <f>+'5. Diseño de Controles'!K37</f>
        <v>Se realizan  capacitaciones para socializar el manual operativo de la entidad.</v>
      </c>
      <c r="T50" s="10" t="str">
        <f>+'5. Diseño de Controles'!L37</f>
        <v>Cuando se detecten infracciones de vehículos se deben reportar en el formato y con la oportunidad establecida en el procedimiento interno, solicitar que se subsane o corrija la infracción y promover las actuaciones sancionatorias a que haya lugar</v>
      </c>
      <c r="U50" s="10" t="str">
        <f>+'5. Diseño de Controles'!M37</f>
        <v>certificado de capacitación, registro de asistencia</v>
      </c>
      <c r="V50" s="176" t="str">
        <f>+'7. Indicadores'!C37</f>
        <v>Indicador de Gestión
# de capacitaciones realizadas/# de capacitaciones programadas *100</v>
      </c>
    </row>
    <row r="51" spans="1:22" ht="120" customHeight="1" x14ac:dyDescent="0.2">
      <c r="A51" s="214"/>
      <c r="B51" s="215"/>
      <c r="C51" s="209"/>
      <c r="D51" s="200"/>
      <c r="E51" s="7" t="str">
        <f>+'2. Descripción del Riesgo'!D44</f>
        <v>Amiguismo, clientelismo, tráfico de influencias</v>
      </c>
      <c r="F51" s="200"/>
      <c r="G51" s="194"/>
      <c r="H51" s="194"/>
      <c r="I51" s="196"/>
      <c r="J51" s="8" t="s">
        <v>35</v>
      </c>
      <c r="K51" s="194"/>
      <c r="L51" s="194"/>
      <c r="M51" s="195"/>
      <c r="N51" s="9" t="str">
        <f>+'5. Diseño de Controles'!F38</f>
        <v>Implementación y Socialización del Código de Integridad, que implique el desarrollo institucional de la caja de herramientas (encuestas, compromisos, plan de acción)</v>
      </c>
      <c r="O51" s="10" t="str">
        <f>+'5. Diseño de Controles'!G38</f>
        <v>Preventivo</v>
      </c>
      <c r="P51" s="10" t="str">
        <f>+'5. Diseño de Controles'!H38</f>
        <v>Gestión del Talento Humano</v>
      </c>
      <c r="Q51" s="11" t="str">
        <f>+'5. Diseño de Controles'!I38</f>
        <v>1 vez, en el primer cuatrimestre del 2021</v>
      </c>
      <c r="R51" s="10" t="str">
        <f>+'5. Diseño de Controles'!J38</f>
        <v>Interiorizar una cultura institucional basada en la integridad, propiciando la coherencia que debe existir en el servidor público entre sus realizaciones y las promesas o planeación institucional.</v>
      </c>
      <c r="S51" s="10" t="str">
        <f>+'5. Diseño de Controles'!K38</f>
        <v>Se debe implementar el Código de Integridad a través de las actividades inherentes al desarrollo de la Caja de Herramientas establecida por la función pública, y una vez adoptado el Código de Integridad se debe socializar a todos los funciones de la entidad.</v>
      </c>
      <c r="T51" s="10" t="str">
        <f>+'5. Diseño de Controles'!L38</f>
        <v>Como consecuencia de la no implementación del Código de Integridad, el Gerente o el Subgerente Administrativo o Control Interno podrán hacer los requerimientos, solicitudes o procedimientos derivados del incumplimiento de la acción.</v>
      </c>
      <c r="U51" s="10" t="str">
        <f>+'5. Diseño de Controles'!M38</f>
        <v>Registros de mesas de trabajo, formatos y encuestas diligenciadas, registros fotográficos y planillas de asistencia de socialización o actas.</v>
      </c>
      <c r="V51" s="176" t="str">
        <f>+'7. Indicadores'!C38</f>
        <v>Indicador de Cumplimiento
Código de Integridad adoptado y socializado</v>
      </c>
    </row>
    <row r="52" spans="1:22" ht="105" x14ac:dyDescent="0.2">
      <c r="A52" s="214"/>
      <c r="B52" s="215"/>
      <c r="C52" s="209"/>
      <c r="D52" s="200"/>
      <c r="E52" s="7" t="str">
        <f>+'2. Descripción del Riesgo'!D45</f>
        <v>Favorecimiento a terceros</v>
      </c>
      <c r="F52" s="200"/>
      <c r="G52" s="194"/>
      <c r="H52" s="194"/>
      <c r="I52" s="196"/>
      <c r="J52" s="8" t="s">
        <v>35</v>
      </c>
      <c r="K52" s="194"/>
      <c r="L52" s="194"/>
      <c r="M52" s="195"/>
      <c r="N52" s="9" t="str">
        <f>+'5. Diseño de Controles'!F39</f>
        <v>Apertura de procesos disciplinarios</v>
      </c>
      <c r="O52" s="10" t="str">
        <f>+'5. Diseño de Controles'!G39</f>
        <v>Detectivo</v>
      </c>
      <c r="P52" s="10" t="str">
        <f>+'5. Diseño de Controles'!H39</f>
        <v>Jefe de Talento Humano, Subgerente Operativo y Jefe de Atención al Ciudadano y Gestión Documental.</v>
      </c>
      <c r="Q52" s="11" t="str">
        <f>+'5. Diseño de Controles'!I39</f>
        <v>Cuando se produzca el hecho</v>
      </c>
      <c r="R52" s="10" t="str">
        <f>+'5. Diseño de Controles'!J39</f>
        <v>Tramitar ante Talento Humano, para lo de su competencia, queja contra los funcionarios, cuando se tengan elementos de juicio que supongan la omisión intencional del funcionario que conociendo sobre una presunta infracción no la reportó.</v>
      </c>
      <c r="S52" s="10" t="str">
        <f>+'5. Diseño de Controles'!K39</f>
        <v>A través de comunicación escrita a Talento Humano, sustentando debidamente las razones de la queja, la posible conducta omisiva, la norma o reglamento que se transgredió y todos registros o pruebas que soporten o puedan evidenciar la queja.</v>
      </c>
      <c r="T52" s="10" t="str">
        <f>+'5. Diseño de Controles'!L39</f>
        <v>Cuando se detecten infracciones de vehículos se deben reportar en el formato y con la oportunidad establecida en el procedimiento interno, solicitar que se subsane o corrija la infracción y promover las actuaciones sancionatorias a que haya lugar</v>
      </c>
      <c r="U52" s="10" t="str">
        <f>+'5. Diseño de Controles'!M39</f>
        <v>Quejas formuladas, procesos disciplinarios o indagaciones preliminares</v>
      </c>
      <c r="V52" s="176" t="str">
        <f>+'7. Indicadores'!C39</f>
        <v>Indicador de Gestión
# de novedades reportadas a talento humano (proceso disciplinario) / # de novedades identificadas relacionadas con omisión de reporte de las infracciones *100</v>
      </c>
    </row>
    <row r="53" spans="1:22" ht="120" customHeight="1" x14ac:dyDescent="0.2">
      <c r="A53" s="214"/>
      <c r="B53" s="215"/>
      <c r="C53" s="182">
        <v>13</v>
      </c>
      <c r="D53" s="208" t="str">
        <f>+'1. Identificación del riesgo'!C22</f>
        <v>No generar el cobro correspondiente por Tasa de Uso según el tipo de vehículo para beneficio propio y del conductor.</v>
      </c>
      <c r="E53" s="7" t="str">
        <f>+'2. Descripción del Riesgo'!D46</f>
        <v>Amiguismo, afán de lucro, exigencia o recibo de dádivas, tráfico de influencias</v>
      </c>
      <c r="F53" s="199" t="str">
        <f>+'2. Descripción del Riesgo'!E46</f>
        <v>1. Pérdida de imagen pública.
2. Pérdida de autoridad.
3. Pérdida de credibilidad ciudadana
4.Riesgos de accidentalidad por posible permisividad en despacho de vehículos en mal Estado o conductores que no practicaron o desaprobaron prueba de alcoholimetría.</v>
      </c>
      <c r="G53" s="201" t="str">
        <f>+'3. Probabilidad'!C23</f>
        <v>PROBABLE</v>
      </c>
      <c r="H53" s="201" t="str">
        <f>+'4. Impacto'!AP18</f>
        <v>MAYOR</v>
      </c>
      <c r="I53" s="196" t="str">
        <f>IF(OR(G53=0,H53=0),"",INDEX('Mapa de Calor'!$D$5:$H$9,MATCH(Mapa_de_Riesgo!G53:G55,'Mapa de Calor'!$B$5:$B$9,0),MATCH(Mapa_de_Riesgo!H53:H55,'Mapa de Calor'!$D$10:$H$10,0)))</f>
        <v>Zona Extrema</v>
      </c>
      <c r="J53" s="8" t="s">
        <v>35</v>
      </c>
      <c r="K53" s="201" t="s">
        <v>91</v>
      </c>
      <c r="L53" s="201" t="s">
        <v>92</v>
      </c>
      <c r="M53" s="195" t="str">
        <f>IF(OR(G53=0,H53=0),"",INDEX('Mapa de Calor'!$D$5:$H$9,MATCH(Mapa_de_Riesgo!G53:G55,'Mapa de Calor'!$B$5:$B$9,0),MATCH(Mapa_de_Riesgo!H53:H55,'Mapa de Calor'!$D$10:$H$10,0)))</f>
        <v>Zona Extrema</v>
      </c>
      <c r="N53" s="9" t="str">
        <f>+'5. Diseño de Controles'!F40</f>
        <v>Implementación y Socialización del Código de Integridad, que implique el desarrollo institucional de la caja de herramientas (encuestas, compromisos, plan de acción)</v>
      </c>
      <c r="O53" s="10" t="str">
        <f>+'5. Diseño de Controles'!G40</f>
        <v>Preventivo</v>
      </c>
      <c r="P53" s="10" t="str">
        <f>+'5. Diseño de Controles'!H40</f>
        <v>Jefe de Talento Humano</v>
      </c>
      <c r="Q53" s="11" t="str">
        <f>+'5. Diseño de Controles'!I40</f>
        <v>1 vez, en el primer cuatrimestre del 2021</v>
      </c>
      <c r="R53" s="10" t="str">
        <f>+'5. Diseño de Controles'!J40</f>
        <v>Interiorizar una cultura institucional basada en la integridad, propiciando la coherencia que debe existir en el servidor público entre sus realizaciones y las promesas o planeación institucional.</v>
      </c>
      <c r="S53" s="10" t="str">
        <f>+'5. Diseño de Controles'!K40</f>
        <v>Se debe implementar el Código de Integridad a través de las actividades inherentes al desarrollo de la Caja de Herramientas establecida por la función pública, y una vez adoptado el Código de Integridad se debe socializar a todos los funciones de la entidad.</v>
      </c>
      <c r="T53" s="10" t="str">
        <f>+'5. Diseño de Controles'!L40</f>
        <v>Como consecuencia de la no implementación del Código de Integridad, el Gerente o el Subgerente Administrativo o Control Interno podrán hacer los requerimientos, solicitudes o procedimientos derivados del incumplimiento de la acción.</v>
      </c>
      <c r="U53" s="10" t="str">
        <f>+'5. Diseño de Controles'!M40</f>
        <v>Registros de mesas de trabajo, formatos y encuestas diligenciadas, registros fotográficos y planillas de asistencia de socialización o actas.</v>
      </c>
      <c r="V53" s="176" t="str">
        <f>+'7. Indicadores'!C40</f>
        <v>Indicador de Cumplimiento
Código de Integridad adoptado y socializado</v>
      </c>
    </row>
    <row r="54" spans="1:22" ht="120" customHeight="1" x14ac:dyDescent="0.2">
      <c r="A54" s="214"/>
      <c r="B54" s="215"/>
      <c r="C54" s="182"/>
      <c r="D54" s="208"/>
      <c r="E54" s="7" t="str">
        <f>+'2. Descripción del Riesgo'!D47</f>
        <v>Direccionamiento de la vigilancia hacia unas empresas transportadoras</v>
      </c>
      <c r="F54" s="200"/>
      <c r="G54" s="201"/>
      <c r="H54" s="201"/>
      <c r="I54" s="196"/>
      <c r="J54" s="8" t="s">
        <v>35</v>
      </c>
      <c r="K54" s="201"/>
      <c r="L54" s="201"/>
      <c r="M54" s="195"/>
      <c r="N54" s="9" t="str">
        <f>+'5. Diseño de Controles'!F41</f>
        <v>Realizar reuniones constantes con las empresas de transportes y comuniquen sus inconformidades</v>
      </c>
      <c r="O54" s="10" t="str">
        <f>+'5. Diseño de Controles'!G41</f>
        <v>Preventivo</v>
      </c>
      <c r="P54" s="10" t="str">
        <f>+'5. Diseño de Controles'!H41</f>
        <v>Subgerente Operativo</v>
      </c>
      <c r="Q54" s="11" t="str">
        <f>+'5. Diseño de Controles'!I41</f>
        <v>Mensual</v>
      </c>
      <c r="R54" s="10" t="str">
        <f>+'5. Diseño de Controles'!J41</f>
        <v>Evaluar si las empresas de transporte están conformes con la labor operativa que ejerce la terminal.</v>
      </c>
      <c r="S54" s="10" t="str">
        <f>+'5. Diseño de Controles'!K41</f>
        <v>Enviar oficio a las empresas de transportes solicitando reunión donde evalúen a la subgerencia operativa</v>
      </c>
      <c r="T54" s="10" t="str">
        <f>+'5. Diseño de Controles'!L41</f>
        <v>Si la subgerencia operativa no es equitativa con las empresas de transportes se realizará un comité en dirección de control interno par tomar medidas</v>
      </c>
      <c r="U54" s="10" t="str">
        <f>+'5. Diseño de Controles'!M41</f>
        <v>Planilla de asistencia</v>
      </c>
      <c r="V54" s="176" t="str">
        <f>+'7. Indicadores'!C41</f>
        <v>Indicador de Gestión
#  de reuniones realizadas / # de reuniones programadas *100</v>
      </c>
    </row>
    <row r="55" spans="1:22" ht="75" customHeight="1" x14ac:dyDescent="0.2">
      <c r="A55" s="214"/>
      <c r="B55" s="215"/>
      <c r="C55" s="182"/>
      <c r="D55" s="208"/>
      <c r="E55" s="7">
        <f>+'2. Descripción del Riesgo'!D48</f>
        <v>0</v>
      </c>
      <c r="F55" s="200"/>
      <c r="G55" s="201"/>
      <c r="H55" s="201"/>
      <c r="I55" s="196"/>
      <c r="J55" s="8"/>
      <c r="K55" s="201"/>
      <c r="L55" s="201"/>
      <c r="M55" s="195"/>
      <c r="N55" s="9">
        <f>+'5. Diseño de Controles'!F42</f>
        <v>0</v>
      </c>
      <c r="O55" s="10">
        <f>+'5. Diseño de Controles'!G42</f>
        <v>0</v>
      </c>
      <c r="P55" s="10">
        <f>+'5. Diseño de Controles'!H42</f>
        <v>0</v>
      </c>
      <c r="Q55" s="11">
        <f>+'5. Diseño de Controles'!I42</f>
        <v>0</v>
      </c>
      <c r="R55" s="10">
        <f>+'5. Diseño de Controles'!J42</f>
        <v>0</v>
      </c>
      <c r="S55" s="10">
        <f>+'5. Diseño de Controles'!K42</f>
        <v>0</v>
      </c>
      <c r="T55" s="10">
        <f>+'5. Diseño de Controles'!L42</f>
        <v>0</v>
      </c>
      <c r="U55" s="10">
        <f>+'5. Diseño de Controles'!M42</f>
        <v>0</v>
      </c>
      <c r="V55" s="176">
        <f>+'7. Indicadores'!C42</f>
        <v>0</v>
      </c>
    </row>
    <row r="56" spans="1:22" ht="60" x14ac:dyDescent="0.2">
      <c r="A56" s="214"/>
      <c r="B56" s="215"/>
      <c r="C56" s="182">
        <v>14</v>
      </c>
      <c r="D56" s="208" t="str">
        <f>+'1. Identificación del riesgo'!C23</f>
        <v>Autorizar en "Conduce" la expedición de una tasa de uso en tránsito cuando su destino es de origen para favorecer económicamente al transportador y/o conductor.</v>
      </c>
      <c r="E56" s="7" t="str">
        <f>+'2. Descripción del Riesgo'!D49</f>
        <v>Ausencia de mecanismos de control o verificación</v>
      </c>
      <c r="F56" s="199" t="str">
        <f>+'2. Descripción del Riesgo'!E49</f>
        <v>1. Detrimento patrimonial.
2. Desmejoramiento de la función pública.
3. Baja calidad de servicios.</v>
      </c>
      <c r="G56" s="201" t="str">
        <f>+'3. Probabilidad'!C24</f>
        <v>POSIBLE</v>
      </c>
      <c r="H56" s="201" t="str">
        <f>+'4. Impacto'!AP19</f>
        <v>CATASTRÓFICO</v>
      </c>
      <c r="I56" s="196" t="str">
        <f>IF(OR(G56=0,H56=0),"",INDEX('Mapa de Calor'!$D$5:$H$9,MATCH(Mapa_de_Riesgo!G56:G58,'Mapa de Calor'!$B$5:$B$9,0),MATCH(Mapa_de_Riesgo!H56:H58,'Mapa de Calor'!$D$10:$H$10,0)))</f>
        <v>Zona Extrema</v>
      </c>
      <c r="J56" s="8" t="s">
        <v>35</v>
      </c>
      <c r="K56" s="201" t="s">
        <v>36</v>
      </c>
      <c r="L56" s="201" t="s">
        <v>33</v>
      </c>
      <c r="M56" s="195" t="str">
        <f>IF(OR(G56=0,H56=0),"",INDEX('Mapa de Calor'!$D$5:$H$9,MATCH(Mapa_de_Riesgo!G56:G58,'Mapa de Calor'!$B$5:$B$9,0),MATCH(Mapa_de_Riesgo!H56:H58,'Mapa de Calor'!$D$10:$H$10,0)))</f>
        <v>Zona Extrema</v>
      </c>
      <c r="N56" s="9" t="str">
        <f>+'5. Diseño de Controles'!F43</f>
        <v>Verificar en el sistema la captura de imagen de la planilla de viaje adjuntada a cada tasa de uso.</v>
      </c>
      <c r="O56" s="10" t="str">
        <f>+'5. Diseño de Controles'!G43</f>
        <v>Detectivo</v>
      </c>
      <c r="P56" s="10" t="str">
        <f>+'5. Diseño de Controles'!H43</f>
        <v>Subgerente Operativo</v>
      </c>
      <c r="Q56" s="11" t="str">
        <f>+'5. Diseño de Controles'!I43</f>
        <v>Semanal</v>
      </c>
      <c r="R56" s="10" t="str">
        <f>+'5. Diseño de Controles'!J43</f>
        <v>Que todos los vehículos cumplan con lo asignado en la planilla de viaje para realizar un cobro de tasa de uso adecuado.</v>
      </c>
      <c r="S56" s="10" t="str">
        <f>+'5. Diseño de Controles'!K43</f>
        <v>Se descargan las imágenes de la planilla y se constatan con la tasa de uso</v>
      </c>
      <c r="T56" s="10" t="str">
        <f>+'5. Diseño de Controles'!L43</f>
        <v>Si compran tasa de uso en tránsito cuando su destino es en origen se debe  enviar un informe a la empresa de transportes</v>
      </c>
      <c r="U56" s="10" t="str">
        <f>+'5. Diseño de Controles'!M43</f>
        <v>Módulo de "Conduces" con imagen de planilla</v>
      </c>
      <c r="V56" s="176" t="str">
        <f>+'7. Indicadores'!C43</f>
        <v>Indicador de Gestión
# de tasas de uso con imagen de planilla verificadas/numero de tasas de uso vendidas *100</v>
      </c>
    </row>
    <row r="57" spans="1:22" ht="90" x14ac:dyDescent="0.2">
      <c r="A57" s="214"/>
      <c r="B57" s="215"/>
      <c r="C57" s="182"/>
      <c r="D57" s="208"/>
      <c r="E57" s="7" t="str">
        <f>+'2. Descripción del Riesgo'!D50</f>
        <v>Falta de actividades de seguimiento o auditoría</v>
      </c>
      <c r="F57" s="200"/>
      <c r="G57" s="201"/>
      <c r="H57" s="201"/>
      <c r="I57" s="196"/>
      <c r="J57" s="8" t="s">
        <v>35</v>
      </c>
      <c r="K57" s="201"/>
      <c r="L57" s="201"/>
      <c r="M57" s="195"/>
      <c r="N57" s="9" t="str">
        <f>+'5. Diseño de Controles'!F44</f>
        <v>Auditorias de seguimiento</v>
      </c>
      <c r="O57" s="10" t="str">
        <f>+'5. Diseño de Controles'!G44</f>
        <v>Preventivo</v>
      </c>
      <c r="P57" s="10" t="str">
        <f>+'5. Diseño de Controles'!H44</f>
        <v>Subgerente Operativo y Asesor Control Interno</v>
      </c>
      <c r="Q57" s="11" t="str">
        <f>+'5. Diseño de Controles'!I44</f>
        <v>Mensual</v>
      </c>
      <c r="R57" s="10" t="str">
        <f>+'5. Diseño de Controles'!J44</f>
        <v>Verificar que todos los vehículos que compren tasa de uso estén de conformidad con las rutas establecidas en la planilla de viaje. Se busca cotejar que no se hayan vendido tasas de tránsito que en la realidad son de origen.</v>
      </c>
      <c r="S57" s="10" t="str">
        <f>+'5. Diseño de Controles'!K44</f>
        <v>Verificar que todos los vehículos que compren tasa de uso estén de conformidad con las rutas establecidas en la planilla de viaje. Se busca cotejar que no se hayan vendido tasas de tránsito que en la realidad son de origen.</v>
      </c>
      <c r="T57" s="10" t="str">
        <f>+'5. Diseño de Controles'!L44</f>
        <v>Si se evidencia la compra de tasa de uso en tránsito cuando su destino es en origen se debe enviar un informe a la empresa de transportes, remitir a la superintendencia la queja y enviar a la responsable de las actuaciones disciplinarias en la Terminal (jefe de talento humano) el caso, para lo de su competencia.</v>
      </c>
      <c r="U57" s="10" t="str">
        <f>+'5. Diseño de Controles'!M44</f>
        <v>informe de auditorias</v>
      </c>
      <c r="V57" s="176" t="str">
        <f>+'7. Indicadores'!C44</f>
        <v>Indicador de Gestión
# auditorias realizadas/ # auditorias programadas *100</v>
      </c>
    </row>
    <row r="58" spans="1:22" ht="15" x14ac:dyDescent="0.2">
      <c r="A58" s="214"/>
      <c r="B58" s="215"/>
      <c r="C58" s="182"/>
      <c r="D58" s="208"/>
      <c r="E58" s="7">
        <f>+'2. Descripción del Riesgo'!D51</f>
        <v>0</v>
      </c>
      <c r="F58" s="200"/>
      <c r="G58" s="201"/>
      <c r="H58" s="201"/>
      <c r="I58" s="196"/>
      <c r="J58" s="8"/>
      <c r="K58" s="201"/>
      <c r="L58" s="201"/>
      <c r="M58" s="195"/>
      <c r="N58" s="9">
        <f>+'5. Diseño de Controles'!F45</f>
        <v>0</v>
      </c>
      <c r="O58" s="10">
        <f>+'5. Diseño de Controles'!G45</f>
        <v>0</v>
      </c>
      <c r="P58" s="10">
        <f>+'5. Diseño de Controles'!H45</f>
        <v>0</v>
      </c>
      <c r="Q58" s="11">
        <f>+'5. Diseño de Controles'!I45</f>
        <v>0</v>
      </c>
      <c r="R58" s="10">
        <f>+'5. Diseño de Controles'!J45</f>
        <v>0</v>
      </c>
      <c r="S58" s="10">
        <f>+'5. Diseño de Controles'!K45</f>
        <v>0</v>
      </c>
      <c r="T58" s="10">
        <f>+'5. Diseño de Controles'!L45</f>
        <v>0</v>
      </c>
      <c r="U58" s="10">
        <f>+'5. Diseño de Controles'!M45</f>
        <v>0</v>
      </c>
      <c r="V58" s="176">
        <f>+'7. Indicadores'!C45</f>
        <v>0</v>
      </c>
    </row>
    <row r="59" spans="1:22" ht="164.25" customHeight="1" x14ac:dyDescent="0.2">
      <c r="A59" s="214"/>
      <c r="B59" s="215"/>
      <c r="C59" s="182">
        <v>15</v>
      </c>
      <c r="D59" s="208" t="str">
        <f>+'1. Identificación del riesgo'!C24</f>
        <v>Permitir la salida del vehículo sin pagar la tasa de uso intencionalmente, para favorecer al conductor.</v>
      </c>
      <c r="E59" s="7" t="str">
        <f>+'2. Descripción del Riesgo'!D52</f>
        <v>Amiguismo, afán de lucro, exigencia o recibo de dádivas, tráfico de influencias</v>
      </c>
      <c r="F59" s="199" t="str">
        <f>+'2. Descripción del Riesgo'!E52</f>
        <v>1. Pérdida de imagen pública.
2. Pérdida de autoridad.
3. Pérdida de credibilidad ciudadana
4. Detrimento patrimonial</v>
      </c>
      <c r="G59" s="238" t="str">
        <f>+'3. Probabilidad'!C25</f>
        <v>PROBABLE</v>
      </c>
      <c r="H59" s="238" t="str">
        <f>+'4. Impacto'!AP20</f>
        <v>CATASTRÓFICO</v>
      </c>
      <c r="I59" s="196" t="str">
        <f>IF(OR(G59=0,H59=0),"",INDEX('Mapa de Calor'!$D$5:$H$9,MATCH(Mapa_de_Riesgo!G59:G61,'Mapa de Calor'!$B$5:$B$9,0),MATCH(Mapa_de_Riesgo!H59:H61,'Mapa de Calor'!$D$10:$H$10,0)))</f>
        <v>Zona Extrema</v>
      </c>
      <c r="J59" s="8" t="s">
        <v>35</v>
      </c>
      <c r="K59" s="238" t="s">
        <v>91</v>
      </c>
      <c r="L59" s="238" t="s">
        <v>33</v>
      </c>
      <c r="M59" s="195" t="str">
        <f>IF(OR(G59=0,H59=0),"",INDEX('Mapa de Calor'!$D$5:$H$9,MATCH(Mapa_de_Riesgo!G59:G61,'Mapa de Calor'!$B$5:$B$9,0),MATCH(Mapa_de_Riesgo!H59:H61,'Mapa de Calor'!$D$10:$H$10,0)))</f>
        <v>Zona Extrema</v>
      </c>
      <c r="N59" s="9" t="str">
        <f>+'5. Diseño de Controles'!F46</f>
        <v>Implementación y Socialización del Código de Integridad, que implique el desarrollo institucional de la caja de herramientas (encuestas, compromisos, plan de acción)</v>
      </c>
      <c r="O59" s="10" t="str">
        <f>+'5. Diseño de Controles'!G46</f>
        <v>Preventivo</v>
      </c>
      <c r="P59" s="10" t="str">
        <f>+'5. Diseño de Controles'!H46</f>
        <v>Jefe de Talento Humano</v>
      </c>
      <c r="Q59" s="11" t="str">
        <f>+'5. Diseño de Controles'!I46</f>
        <v>Abril de 2021</v>
      </c>
      <c r="R59" s="10" t="str">
        <f>+'5. Diseño de Controles'!J46</f>
        <v>Interiorizar una cultura institucional basada en la integridad, propiciando la coherencia que debe existir en el servidor público entre sus realizaciones y las promesas o planeación institucional.</v>
      </c>
      <c r="S59" s="10" t="str">
        <f>+'5. Diseño de Controles'!K46</f>
        <v>Se debe implementar el Código de Integridad a través de las actividades inherentes al desarrollo de la Caja de Herramientas establecida por la función pública, y una vez adoptado el Código de Integridad se debe socializar a todos los funciones de la entidad.</v>
      </c>
      <c r="T59" s="10" t="str">
        <f>+'5. Diseño de Controles'!L46</f>
        <v>Como consecuencia de la no implementación del Código de Integridad, el Gerente o el Subgerente Administrativo o Control Interno podrán hacer los requerimientos, solicitudes o procedimientos derivados del incumplimiento de la acción.</v>
      </c>
      <c r="U59" s="10" t="str">
        <f>+'5. Diseño de Controles'!M46</f>
        <v>Registros de mesas de trabajo, formatos y encuestas diligenciadas, registros fotográficos y planillas de asistencia de socialización o actas.</v>
      </c>
      <c r="V59" s="176" t="str">
        <f>+'7. Indicadores'!C46</f>
        <v>Indicador de Cumplimiento
Código de Integridad adoptado y socializado</v>
      </c>
    </row>
    <row r="60" spans="1:22" ht="164.25" customHeight="1" x14ac:dyDescent="0.2">
      <c r="A60" s="214"/>
      <c r="B60" s="215"/>
      <c r="C60" s="183"/>
      <c r="D60" s="216"/>
      <c r="E60" s="7">
        <f>+'2. Descripción del Riesgo'!D53</f>
        <v>0</v>
      </c>
      <c r="F60" s="200"/>
      <c r="G60" s="239"/>
      <c r="H60" s="239"/>
      <c r="I60" s="196"/>
      <c r="J60" s="8"/>
      <c r="K60" s="239"/>
      <c r="L60" s="239"/>
      <c r="M60" s="195"/>
      <c r="N60" s="9">
        <f>+'5. Diseño de Controles'!F47</f>
        <v>0</v>
      </c>
      <c r="O60" s="10">
        <f>+'5. Diseño de Controles'!G47</f>
        <v>0</v>
      </c>
      <c r="P60" s="10">
        <f>+'5. Diseño de Controles'!H47</f>
        <v>0</v>
      </c>
      <c r="Q60" s="11">
        <f>+'5. Diseño de Controles'!I47</f>
        <v>0</v>
      </c>
      <c r="R60" s="10">
        <f>+'5. Diseño de Controles'!J47</f>
        <v>0</v>
      </c>
      <c r="S60" s="10">
        <f>+'5. Diseño de Controles'!K47</f>
        <v>0</v>
      </c>
      <c r="T60" s="10">
        <f>+'5. Diseño de Controles'!L47</f>
        <v>0</v>
      </c>
      <c r="U60" s="10">
        <f>+'5. Diseño de Controles'!M47</f>
        <v>0</v>
      </c>
      <c r="V60" s="176">
        <f>+'7. Indicadores'!C47</f>
        <v>0</v>
      </c>
    </row>
    <row r="61" spans="1:22" ht="164.25" customHeight="1" x14ac:dyDescent="0.2">
      <c r="A61" s="214"/>
      <c r="B61" s="215"/>
      <c r="C61" s="184"/>
      <c r="D61" s="199"/>
      <c r="E61" s="7">
        <f>+'2. Descripción del Riesgo'!D54</f>
        <v>0</v>
      </c>
      <c r="F61" s="200"/>
      <c r="G61" s="240"/>
      <c r="H61" s="240"/>
      <c r="I61" s="196"/>
      <c r="J61" s="8"/>
      <c r="K61" s="240"/>
      <c r="L61" s="240"/>
      <c r="M61" s="195"/>
      <c r="N61" s="9">
        <f>+'5. Diseño de Controles'!F48</f>
        <v>0</v>
      </c>
      <c r="O61" s="10">
        <f>+'5. Diseño de Controles'!G48</f>
        <v>0</v>
      </c>
      <c r="P61" s="10">
        <f>+'5. Diseño de Controles'!H48</f>
        <v>0</v>
      </c>
      <c r="Q61" s="11">
        <f>+'5. Diseño de Controles'!I48</f>
        <v>0</v>
      </c>
      <c r="R61" s="10">
        <f>+'5. Diseño de Controles'!J48</f>
        <v>0</v>
      </c>
      <c r="S61" s="10">
        <f>+'5. Diseño de Controles'!K48</f>
        <v>0</v>
      </c>
      <c r="T61" s="10">
        <f>+'5. Diseño de Controles'!L48</f>
        <v>0</v>
      </c>
      <c r="U61" s="10">
        <f>+'5. Diseño de Controles'!M48</f>
        <v>0</v>
      </c>
      <c r="V61" s="176">
        <f>+'7. Indicadores'!C48</f>
        <v>0</v>
      </c>
    </row>
    <row r="62" spans="1:22" ht="105" customHeight="1" x14ac:dyDescent="0.2">
      <c r="A62" s="214"/>
      <c r="B62" s="215"/>
      <c r="C62" s="182">
        <v>16</v>
      </c>
      <c r="D62" s="208" t="str">
        <f>+'1. Identificación del riesgo'!C25</f>
        <v>No reportar el informe de prueba positiva de alcoholemia realizada al conductor a la empresa de transporte, para beneficio del conductor y/o propio.</v>
      </c>
      <c r="E62" s="7" t="str">
        <f>+'2. Descripción del Riesgo'!D55</f>
        <v>Ausencia de mecanismos de verificación y comunicación con empresa operaria del examen de alcoholimetría</v>
      </c>
      <c r="F62" s="199" t="str">
        <f>+'2. Descripción del Riesgo'!E55</f>
        <v>1. Pérdida de vidas humanas.
2. Afectación de la imagen local, regional y nacional.
3. Investigaciones y sanciones penales.
4. Desmejoramiento de la función pública.
5. Detrimento de la credibilidad y confianza ciudadana.</v>
      </c>
      <c r="G62" s="201" t="str">
        <f>+'3. Probabilidad'!C26</f>
        <v>RARA VEZ</v>
      </c>
      <c r="H62" s="201" t="str">
        <f>+'4. Impacto'!AP21</f>
        <v>CATASTRÓFICO</v>
      </c>
      <c r="I62" s="196" t="str">
        <f>IF(OR(G62=0,H62=0),"",INDEX('Mapa de Calor'!$D$5:$H$9,MATCH(Mapa_de_Riesgo!G62:G64,'Mapa de Calor'!$B$5:$B$9,0),MATCH(Mapa_de_Riesgo!H62:H64,'Mapa de Calor'!$D$10:$H$10,0)))</f>
        <v>Zona Extrema</v>
      </c>
      <c r="J62" s="8" t="s">
        <v>35</v>
      </c>
      <c r="K62" s="201" t="s">
        <v>58</v>
      </c>
      <c r="L62" s="201" t="s">
        <v>33</v>
      </c>
      <c r="M62" s="195" t="str">
        <f>IF(OR(G62=0,H62=0),"",INDEX('Mapa de Calor'!$D$5:$H$9,MATCH(Mapa_de_Riesgo!G62:G64,'Mapa de Calor'!$B$5:$B$9,0),MATCH(Mapa_de_Riesgo!H62:H64,'Mapa de Calor'!$D$10:$H$10,0)))</f>
        <v>Zona Extrema</v>
      </c>
      <c r="N62" s="9" t="str">
        <f>+'5. Diseño de Controles'!F49</f>
        <v>Solicitar al operador de alcoholimetría el reporte de conductores positivos y confrontarlo con el reporte que me suministran los supervisores</v>
      </c>
      <c r="O62" s="10" t="str">
        <f>+'5. Diseño de Controles'!G49</f>
        <v>Detectivo</v>
      </c>
      <c r="P62" s="10" t="str">
        <f>+'5. Diseño de Controles'!H49</f>
        <v>Subgerencia operativa</v>
      </c>
      <c r="Q62" s="11" t="str">
        <f>+'5. Diseño de Controles'!I49</f>
        <v>Mensual</v>
      </c>
      <c r="R62" s="10" t="str">
        <f>+'5. Diseño de Controles'!J49</f>
        <v>Confirmar que todos los positivos de alcoholemia sean reportados a las empresas de transportes.</v>
      </c>
      <c r="S62" s="10" t="str">
        <f>+'5. Diseño de Controles'!K49</f>
        <v>El reporte que envía la oficina de alcoholimetría debe coincidir con el reportado por los supervisores.</v>
      </c>
      <c r="T62" s="10" t="str">
        <f>+'5. Diseño de Controles'!L49</f>
        <v>Ante la identificación de inconsistencia entre los reportes positivos en prueba de alcoholimetría,  procederá la apertura de investigación cuyos resultados podrían originar la apertura de un proceso disciplinario al funcionario que expidió la tasa de uso o un reporte ante la superintendencia de la entidad transportadora o del conductor</v>
      </c>
      <c r="U62" s="10" t="str">
        <f>+'5. Diseño de Controles'!M49</f>
        <v>Reportes oficina de alcoholimetría y supervisores</v>
      </c>
      <c r="V62" s="176" t="str">
        <f>+'7. Indicadores'!C49</f>
        <v>Indicador de Gestión
#  alcoholimetrías reportadas por operador/# de alcoholimetrías reportadas por supervisores  * 100</v>
      </c>
    </row>
    <row r="63" spans="1:22" ht="105" customHeight="1" x14ac:dyDescent="0.2">
      <c r="A63" s="214"/>
      <c r="B63" s="215"/>
      <c r="C63" s="182"/>
      <c r="D63" s="208"/>
      <c r="E63" s="7" t="str">
        <f>+'2. Descripción del Riesgo'!D56</f>
        <v>Amiguismo, tráfico de influencias</v>
      </c>
      <c r="F63" s="200"/>
      <c r="G63" s="201"/>
      <c r="H63" s="201"/>
      <c r="I63" s="196"/>
      <c r="J63" s="8" t="s">
        <v>35</v>
      </c>
      <c r="K63" s="201"/>
      <c r="L63" s="201"/>
      <c r="M63" s="195"/>
      <c r="N63" s="9" t="str">
        <f>+'5. Diseño de Controles'!F50</f>
        <v>Implementación y Socialización del Código de Integridad, que implique el desarrollo institucional de la caja de herramientas (encuestas, compromisos, plan de acción)</v>
      </c>
      <c r="O63" s="10" t="str">
        <f>+'5. Diseño de Controles'!G50</f>
        <v>Preventivo</v>
      </c>
      <c r="P63" s="10" t="str">
        <f>+'5. Diseño de Controles'!H50</f>
        <v>Jefe de Talento Humano</v>
      </c>
      <c r="Q63" s="11" t="str">
        <f>+'5. Diseño de Controles'!I50</f>
        <v>1 vez, en el primer cuatrimestre del 2021</v>
      </c>
      <c r="R63" s="10" t="str">
        <f>+'5. Diseño de Controles'!J50</f>
        <v>Interiorizar una cultura institucional basada en la integridad, propiciando la coherencia que debe existir en el servidor público entre sus realizaciones y las promesas o planeación institucional.</v>
      </c>
      <c r="S63" s="10" t="str">
        <f>+'5. Diseño de Controles'!K50</f>
        <v>Se debe implementar el Código de Integridad a través de las actividades inherentes al desarrollo de la Caja de Herramientas establecida por la función pública, y una vez adoptado el Código de Integridad se debe socializar a todos los funciones de la entidad.</v>
      </c>
      <c r="T63" s="10" t="str">
        <f>+'5. Diseño de Controles'!L50</f>
        <v>Como consecuencia de la no implementación del Código de Integridad, el Gerente o el Subgerente Administrativo o Control Interno podrán hacer los requerimientos, solicitudes o procedimientos derivados del incumplimiento de la acción.</v>
      </c>
      <c r="U63" s="10" t="str">
        <f>+'5. Diseño de Controles'!M50</f>
        <v>Registros de mesas de trabajo, formatos y encuestas diligenciadas, registros fotográficos y planillas de asistencia de socialización o actas.</v>
      </c>
      <c r="V63" s="176" t="str">
        <f>+'7. Indicadores'!C50</f>
        <v>Indicador de Cumplimiento
Código de Integridad adoptado y socializado</v>
      </c>
    </row>
    <row r="64" spans="1:22" ht="153" customHeight="1" x14ac:dyDescent="0.2">
      <c r="A64" s="214"/>
      <c r="B64" s="215"/>
      <c r="C64" s="182"/>
      <c r="D64" s="208"/>
      <c r="E64" s="7">
        <f>+'2. Descripción del Riesgo'!D57</f>
        <v>0</v>
      </c>
      <c r="F64" s="200"/>
      <c r="G64" s="201"/>
      <c r="H64" s="201"/>
      <c r="I64" s="196"/>
      <c r="J64" s="8"/>
      <c r="K64" s="201"/>
      <c r="L64" s="201"/>
      <c r="M64" s="195"/>
      <c r="N64" s="9">
        <f>+'5. Diseño de Controles'!F51</f>
        <v>0</v>
      </c>
      <c r="O64" s="10">
        <f>+'5. Diseño de Controles'!G51</f>
        <v>0</v>
      </c>
      <c r="P64" s="10">
        <f>+'5. Diseño de Controles'!H51</f>
        <v>0</v>
      </c>
      <c r="Q64" s="11">
        <f>+'5. Diseño de Controles'!I51</f>
        <v>0</v>
      </c>
      <c r="R64" s="10">
        <f>+'5. Diseño de Controles'!J51</f>
        <v>0</v>
      </c>
      <c r="S64" s="10">
        <f>+'5. Diseño de Controles'!K51</f>
        <v>0</v>
      </c>
      <c r="T64" s="10">
        <f>+'5. Diseño de Controles'!L51</f>
        <v>0</v>
      </c>
      <c r="U64" s="10">
        <f>+'5. Diseño de Controles'!M51</f>
        <v>0</v>
      </c>
      <c r="V64" s="176">
        <f>+'7. Indicadores'!C51</f>
        <v>0</v>
      </c>
    </row>
    <row r="65" spans="1:22" ht="90" x14ac:dyDescent="0.2">
      <c r="A65" s="214"/>
      <c r="B65" s="215"/>
      <c r="C65" s="182">
        <v>17</v>
      </c>
      <c r="D65" s="200" t="str">
        <f>+'1. Identificación del riesgo'!C26</f>
        <v>Realizar la reposición de la tasa de uso a un vehículo que ya ha salido de la Terminal para favorecer al conductor en no comprar una nueva tasa de uso.</v>
      </c>
      <c r="E65" s="7" t="str">
        <f>+'2. Descripción del Riesgo'!D58</f>
        <v>Ausencia de mecanismos de control y verificación</v>
      </c>
      <c r="F65" s="199" t="str">
        <f>+'2. Descripción del Riesgo'!E58</f>
        <v>1.Detrimento patrimonial.
2.Dsmejoramiento de la función pública.
3.Incumplimiento de las metas, planes y estrategias.</v>
      </c>
      <c r="G65" s="201" t="str">
        <f>+'3. Probabilidad'!C27</f>
        <v>IMPROBABLE</v>
      </c>
      <c r="H65" s="201" t="str">
        <f>+'4. Impacto'!AP22</f>
        <v>CATASTRÓFICO</v>
      </c>
      <c r="I65" s="196" t="str">
        <f>IF(OR(G65=0,H65=0),"",INDEX('Mapa de Calor'!$D$5:$H$9,MATCH(Mapa_de_Riesgo!G65:G67,'Mapa de Calor'!$B$5:$B$9,0),MATCH(Mapa_de_Riesgo!H65:H67,'Mapa de Calor'!$D$10:$H$10,0)))</f>
        <v>Zona Extrema</v>
      </c>
      <c r="J65" s="8" t="s">
        <v>35</v>
      </c>
      <c r="K65" s="201" t="s">
        <v>36</v>
      </c>
      <c r="L65" s="201" t="s">
        <v>33</v>
      </c>
      <c r="M65" s="195" t="str">
        <f>IF(OR(G65=0,H65=0),"",INDEX('Mapa de Calor'!$D$5:$H$9,MATCH(Mapa_de_Riesgo!G65:G67,'Mapa de Calor'!$B$5:$B$9,0),MATCH(Mapa_de_Riesgo!H65:H67,'Mapa de Calor'!$D$10:$H$10,0)))</f>
        <v>Zona Extrema</v>
      </c>
      <c r="N65" s="9" t="str">
        <f>+'5. Diseño de Controles'!F52</f>
        <v>Monitorear  las reposiciones  de tasa de uso</v>
      </c>
      <c r="O65" s="10" t="str">
        <f>+'5. Diseño de Controles'!G52</f>
        <v>Detectivo</v>
      </c>
      <c r="P65" s="10" t="str">
        <f>+'5. Diseño de Controles'!H52</f>
        <v>Subgerente Operativo</v>
      </c>
      <c r="Q65" s="11" t="str">
        <f>+'5. Diseño de Controles'!I52</f>
        <v>Semanal</v>
      </c>
      <c r="R65" s="10" t="str">
        <f>+'5. Diseño de Controles'!J52</f>
        <v>Evitar la evasión de tasa de uso que se presente por esta acción.</v>
      </c>
      <c r="S65" s="10" t="str">
        <f>+'5. Diseño de Controles'!K52</f>
        <v>Las reposiciones son revisadas de tal forma que cumplan con los requisitos para que se puedan reponer, y deben estar de acuerdo con los tiempos fijados por la oficina de subgerencia operativa; es decir, de dos horas después de su expedición.</v>
      </c>
      <c r="T65" s="10" t="str">
        <f>+'5. Diseño de Controles'!L52</f>
        <v>Si la tasa de uso repuesta fuese mayor a las dos (2) permitidas, se remitirá la queja a la oficina de talento humano para que ejerza las funciones disciplinarias correspondientes.</v>
      </c>
      <c r="U65" s="10" t="str">
        <f>+'5. Diseño de Controles'!M52</f>
        <v>Registro formato de reposiciones</v>
      </c>
      <c r="V65" s="176" t="str">
        <f>+'7. Indicadores'!C52</f>
        <v>Indicador de Gestión
# de tasas de uso en reposición justificadas/# de tasas de uso en reposición realizadas * 100</v>
      </c>
    </row>
    <row r="66" spans="1:22" ht="45" customHeight="1" x14ac:dyDescent="0.2">
      <c r="A66" s="214"/>
      <c r="B66" s="215"/>
      <c r="C66" s="182"/>
      <c r="D66" s="200"/>
      <c r="E66" s="7" t="str">
        <f>+'2. Descripción del Riesgo'!D59</f>
        <v>Afán de lucro, exigencia o recibo de dádivas</v>
      </c>
      <c r="F66" s="200"/>
      <c r="G66" s="201"/>
      <c r="H66" s="201"/>
      <c r="I66" s="196"/>
      <c r="J66" s="8" t="s">
        <v>35</v>
      </c>
      <c r="K66" s="201"/>
      <c r="L66" s="201"/>
      <c r="M66" s="195"/>
      <c r="N66" s="9" t="str">
        <f>+'5. Diseño de Controles'!F53</f>
        <v>Implementación y Socialización del Código de Integridad, que implique el desarrollo institucional de la caja de herramientas (encuestas, compromisos, plan de acción)</v>
      </c>
      <c r="O66" s="10" t="str">
        <f>+'5. Diseño de Controles'!G53</f>
        <v>Preventivo</v>
      </c>
      <c r="P66" s="10" t="str">
        <f>+'5. Diseño de Controles'!H53</f>
        <v>Jefe de Talento Humano</v>
      </c>
      <c r="Q66" s="11" t="str">
        <f>+'5. Diseño de Controles'!I53</f>
        <v>1 vez, en el primer cuatrimestre del 2021</v>
      </c>
      <c r="R66" s="10" t="str">
        <f>+'5. Diseño de Controles'!J53</f>
        <v>Interiorizar una cultura institucional basada en la integridad, propiciando la coherencia que debe existir en el servidor público entre sus realizaciones y las promesas o planeación institucional.</v>
      </c>
      <c r="S66" s="10" t="str">
        <f>+'5. Diseño de Controles'!K53</f>
        <v>Se debe implementar el Código de Integridad a través de las actividades inherentes al desarrollo de la Caja de Herramientas establecida por la función pública, y una vez adoptado el Código de Integridad se debe socializar a todos los funciones de la entidad.</v>
      </c>
      <c r="T66" s="10" t="str">
        <f>+'5. Diseño de Controles'!L53</f>
        <v>Como consecuencia de la no implementación del Código de Integridad, el Gerente o el Subgerente Administrativo o Control Interno podrán hacer los requerimientos, solicitudes o procedimientos derivados del incumplimiento de la acción.</v>
      </c>
      <c r="U66" s="10" t="str">
        <f>+'5. Diseño de Controles'!M53</f>
        <v>Registros de mesas de trabajo, formatos y encuestas diligenciadas, registros fotográficos y planillas de asistencia de socialización o actas.</v>
      </c>
      <c r="V66" s="176" t="str">
        <f>+'7. Indicadores'!C53</f>
        <v>Indicador de Cumplimiento
Código de Integridad adoptado y socializado</v>
      </c>
    </row>
    <row r="67" spans="1:22" ht="120" customHeight="1" x14ac:dyDescent="0.2">
      <c r="A67" s="214"/>
      <c r="B67" s="215"/>
      <c r="C67" s="182"/>
      <c r="D67" s="200"/>
      <c r="E67" s="7">
        <f>+'2. Descripción del Riesgo'!D60</f>
        <v>0</v>
      </c>
      <c r="F67" s="200"/>
      <c r="G67" s="201"/>
      <c r="H67" s="201"/>
      <c r="I67" s="196"/>
      <c r="J67" s="8"/>
      <c r="K67" s="201"/>
      <c r="L67" s="201"/>
      <c r="M67" s="195"/>
      <c r="N67" s="9">
        <f>+'5. Diseño de Controles'!F54</f>
        <v>0</v>
      </c>
      <c r="O67" s="10">
        <f>+'5. Diseño de Controles'!G54</f>
        <v>0</v>
      </c>
      <c r="P67" s="10">
        <f>+'5. Diseño de Controles'!H54</f>
        <v>0</v>
      </c>
      <c r="Q67" s="11">
        <f>+'5. Diseño de Controles'!I54</f>
        <v>0</v>
      </c>
      <c r="R67" s="10">
        <f>+'5. Diseño de Controles'!J54</f>
        <v>0</v>
      </c>
      <c r="S67" s="10">
        <f>+'5. Diseño de Controles'!K54</f>
        <v>0</v>
      </c>
      <c r="T67" s="10">
        <f>+'5. Diseño de Controles'!L54</f>
        <v>0</v>
      </c>
      <c r="U67" s="10">
        <f>+'5. Diseño de Controles'!M54</f>
        <v>0</v>
      </c>
      <c r="V67" s="176">
        <f>+'7. Indicadores'!C54</f>
        <v>0</v>
      </c>
    </row>
    <row r="68" spans="1:22" ht="150" customHeight="1" x14ac:dyDescent="0.2">
      <c r="A68" s="214"/>
      <c r="B68" s="215"/>
      <c r="C68" s="184">
        <v>18</v>
      </c>
      <c r="D68" s="213" t="str">
        <f>+'1. Identificación del riesgo'!C27</f>
        <v>Permitir intencionalmente que los revoleadores ejerzan la labor de pregoneo dentro de las instalaciones de la terminal y a razón de ello recibir dádivas.</v>
      </c>
      <c r="E68" s="7" t="str">
        <f>+'2. Descripción del Riesgo'!D61</f>
        <v>Ausencia de mecanismos de control</v>
      </c>
      <c r="F68" s="199" t="str">
        <f>+'2. Descripción del Riesgo'!E61</f>
        <v>1. Pérdida de imagen y credibilidad organizacional.
2. Desmejoramiento de la función publica.
3. Mala percepción ciudadana de los procesos.</v>
      </c>
      <c r="G68" s="194" t="str">
        <f>+'3. Probabilidad'!C28</f>
        <v>POSIBLE</v>
      </c>
      <c r="H68" s="194" t="str">
        <f>+'4. Impacto'!AP23</f>
        <v>CATASTRÓFICO</v>
      </c>
      <c r="I68" s="196" t="str">
        <f>IF(OR(G68=0,H68=0),"",INDEX('Mapa de Calor'!$D$5:$H$9,MATCH(Mapa_de_Riesgo!G68:G70,'Mapa de Calor'!$B$5:$B$9,0),MATCH(Mapa_de_Riesgo!H68:H70,'Mapa de Calor'!$D$10:$H$10,0)))</f>
        <v>Zona Extrema</v>
      </c>
      <c r="J68" s="8" t="s">
        <v>35</v>
      </c>
      <c r="K68" s="194" t="s">
        <v>32</v>
      </c>
      <c r="L68" s="194" t="s">
        <v>258</v>
      </c>
      <c r="M68" s="195" t="str">
        <f>IF(OR(G68=0,H68=0),"",INDEX('Mapa de Calor'!$D$5:$H$9,MATCH(Mapa_de_Riesgo!G68:G70,'Mapa de Calor'!$B$5:$B$9,0),MATCH(Mapa_de_Riesgo!H68:H70,'Mapa de Calor'!$D$10:$H$10,0)))</f>
        <v>Zona Extrema</v>
      </c>
      <c r="N68" s="9" t="str">
        <f>+'5. Diseño de Controles'!F55</f>
        <v>Realizar jornadas de inspección y control en los diferente módulos de la Terminal</v>
      </c>
      <c r="O68" s="10" t="str">
        <f>+'5. Diseño de Controles'!G55</f>
        <v>Preventivo</v>
      </c>
      <c r="P68" s="10" t="str">
        <f>+'5. Diseño de Controles'!H55</f>
        <v>Subgerente Operativo</v>
      </c>
      <c r="Q68" s="11" t="str">
        <f>+'5. Diseño de Controles'!I55</f>
        <v>Semanal</v>
      </c>
      <c r="R68" s="10" t="str">
        <f>+'5. Diseño de Controles'!J55</f>
        <v>Evitar el pregoneo y hostigamiento a los usuarios en la escogencia a su criterio, de la empresa de transporte a escoger para su viaje</v>
      </c>
      <c r="S68" s="10" t="str">
        <f>+'5. Diseño de Controles'!K55</f>
        <v>Se supervisa en los diferentes módulos que no haya presencia de personal adelantando la actividad del pregoneo</v>
      </c>
      <c r="T68" s="10" t="str">
        <f>+'5. Diseño de Controles'!L55</f>
        <v>Realizar el comparendo como lo establece el código de Policía Nacional</v>
      </c>
      <c r="U68" s="10" t="str">
        <f>+'5. Diseño de Controles'!M55</f>
        <v>Comparendo, registro fotográfico</v>
      </c>
      <c r="V68" s="176" t="str">
        <f>+'7. Indicadores'!C55</f>
        <v>Indicador de Cumplimiento
# de jornadas de inspección realizadas / # jornadas de inspección programadas * 100</v>
      </c>
    </row>
    <row r="69" spans="1:22" ht="150" customHeight="1" x14ac:dyDescent="0.2">
      <c r="A69" s="214"/>
      <c r="B69" s="215"/>
      <c r="C69" s="184"/>
      <c r="D69" s="213"/>
      <c r="E69" s="7" t="str">
        <f>+'2. Descripción del Riesgo'!D62</f>
        <v>Desconocimiento por parte de las empresas de Transporte de la actualización al Manual Operativo</v>
      </c>
      <c r="F69" s="200"/>
      <c r="G69" s="194"/>
      <c r="H69" s="194"/>
      <c r="I69" s="196"/>
      <c r="J69" s="8" t="s">
        <v>35</v>
      </c>
      <c r="K69" s="194"/>
      <c r="L69" s="194"/>
      <c r="M69" s="195"/>
      <c r="N69" s="9" t="str">
        <f>+'5. Diseño de Controles'!F56</f>
        <v>Implementar y socializar el nuevo Manual Operativo de la Terminal Metropolitana de Transportes de Barranquilla</v>
      </c>
      <c r="O69" s="10" t="str">
        <f>+'5. Diseño de Controles'!G56</f>
        <v>Preventivo</v>
      </c>
      <c r="P69" s="10" t="str">
        <f>+'5. Diseño de Controles'!H56</f>
        <v>Subgerente Operativo</v>
      </c>
      <c r="Q69" s="11" t="str">
        <f>+'5. Diseño de Controles'!I56</f>
        <v>Mensual</v>
      </c>
      <c r="R69" s="10" t="str">
        <f>+'5. Diseño de Controles'!J56</f>
        <v>Evitar que personal ajeno a la Terminal adelante labores de ventas y/o asesor comercial sin el lleno de los requisitos y sin las garantías de servicio para los usuarios</v>
      </c>
      <c r="S69" s="10">
        <f>+'5. Diseño de Controles'!K56</f>
        <v>0</v>
      </c>
      <c r="T69" s="10" t="str">
        <f>+'5. Diseño de Controles'!L56</f>
        <v>Realizar el comparendo como lo establece el código de Policía Nacional</v>
      </c>
      <c r="U69" s="10" t="str">
        <f>+'5. Diseño de Controles'!M56</f>
        <v>Comparendo, registro fotográfico</v>
      </c>
      <c r="V69" s="176" t="str">
        <f>+'7. Indicadores'!C56</f>
        <v>Indicador de Cumplimiento
Código de Integridad adoptado y socializado</v>
      </c>
    </row>
    <row r="70" spans="1:22" ht="150" customHeight="1" x14ac:dyDescent="0.2">
      <c r="A70" s="214"/>
      <c r="B70" s="215"/>
      <c r="C70" s="184"/>
      <c r="D70" s="213"/>
      <c r="E70" s="7" t="str">
        <f>+'2. Descripción del Riesgo'!D63</f>
        <v>Amiguismo, tráfico de influencias</v>
      </c>
      <c r="F70" s="200"/>
      <c r="G70" s="194"/>
      <c r="H70" s="194"/>
      <c r="I70" s="196"/>
      <c r="J70" s="8" t="s">
        <v>35</v>
      </c>
      <c r="K70" s="194"/>
      <c r="L70" s="194"/>
      <c r="M70" s="195"/>
      <c r="N70" s="9">
        <f>+'5. Diseño de Controles'!F57</f>
        <v>0</v>
      </c>
      <c r="O70" s="10">
        <f>+'5. Diseño de Controles'!G57</f>
        <v>0</v>
      </c>
      <c r="P70" s="10">
        <f>+'5. Diseño de Controles'!H57</f>
        <v>0</v>
      </c>
      <c r="Q70" s="11">
        <f>+'5. Diseño de Controles'!I57</f>
        <v>0</v>
      </c>
      <c r="R70" s="10">
        <f>+'5. Diseño de Controles'!J57</f>
        <v>0</v>
      </c>
      <c r="S70" s="10">
        <f>+'5. Diseño de Controles'!K57</f>
        <v>0</v>
      </c>
      <c r="T70" s="10">
        <f>+'5. Diseño de Controles'!L57</f>
        <v>0</v>
      </c>
      <c r="U70" s="10">
        <f>+'5. Diseño de Controles'!M57</f>
        <v>0</v>
      </c>
      <c r="V70" s="176">
        <f>+'7. Indicadores'!C57</f>
        <v>0</v>
      </c>
    </row>
    <row r="71" spans="1:22" ht="150" customHeight="1" x14ac:dyDescent="0.2">
      <c r="A71" s="214"/>
      <c r="B71" s="215"/>
      <c r="C71" s="209">
        <v>19</v>
      </c>
      <c r="D71" s="213" t="str">
        <f>+'1. Identificación del riesgo'!C28</f>
        <v>No solicitar de manera intencional el certificado de desinfección del vehículo para beneficio del conductor y/o propio.</v>
      </c>
      <c r="E71" s="7" t="str">
        <f>+'2. Descripción del Riesgo'!D64</f>
        <v>Ausencia de mecanismos de verificación y comunicación con empresa de Transporte para presentación del Certificado de Desinfección</v>
      </c>
      <c r="F71" s="199" t="str">
        <f>+'2. Descripción del Riesgo'!E64</f>
        <v>1. Cierre Parcial de las instalaciones de la Terminal Metropolitana de Transportes de Barranquilla por parte de la Secretaria de Salud Distrital.
2. Generar un foco de infección de Covid 19 entre funcionarios administrativos y operativos dentro de las instalaciones de la Terminal.
3. Perdida de la Certificación de los protocolos de bioseguridad por parte de ICONTEC.
4. Apertura de proceso disciplinario por parte de la Superintendencia de Transporte.</v>
      </c>
      <c r="G71" s="194" t="str">
        <f>+'3. Probabilidad'!C29</f>
        <v>RARA VEZ</v>
      </c>
      <c r="H71" s="194" t="str">
        <f>+'4. Impacto'!AP24</f>
        <v>CATASTRÓFICO</v>
      </c>
      <c r="I71" s="196" t="str">
        <f>IF(OR(G71=0,H71=0),"",INDEX('Mapa de Calor'!$D$5:$H$9,MATCH(Mapa_de_Riesgo!G71:G73,'Mapa de Calor'!$B$5:$B$9,0),MATCH(Mapa_de_Riesgo!H71:H73,'Mapa de Calor'!$D$10:$H$10,0)))</f>
        <v>Zona Extrema</v>
      </c>
      <c r="J71" s="8" t="s">
        <v>35</v>
      </c>
      <c r="K71" s="194" t="s">
        <v>58</v>
      </c>
      <c r="L71" s="194" t="s">
        <v>258</v>
      </c>
      <c r="M71" s="195" t="str">
        <f>IF(OR(G71=0,H71=0),"",INDEX('Mapa de Calor'!$D$5:$H$9,MATCH(Mapa_de_Riesgo!G71:G73,'Mapa de Calor'!$B$5:$B$9,0),MATCH(Mapa_de_Riesgo!H71:H73,'Mapa de Calor'!$D$10:$H$10,0)))</f>
        <v>Zona Extrema</v>
      </c>
      <c r="N71" s="9" t="str">
        <f>+'5. Diseño de Controles'!F58</f>
        <v>Socializar los Protocolos de Bioseguridad de la Terminal y la directrices impartidas por el Gobierno Nacional</v>
      </c>
      <c r="O71" s="10" t="str">
        <f>+'5. Diseño de Controles'!G58</f>
        <v>Preventivo</v>
      </c>
      <c r="P71" s="10" t="str">
        <f>+'5. Diseño de Controles'!H58</f>
        <v>Subgerente Operativo</v>
      </c>
      <c r="Q71" s="11" t="str">
        <f>+'5. Diseño de Controles'!I58</f>
        <v>Semanal</v>
      </c>
      <c r="R71" s="10" t="str">
        <f>+'5. Diseño de Controles'!J58</f>
        <v>Evitar la Propagación del Virus y mitigar las opciones de riesgo al interior de la Terminal</v>
      </c>
      <c r="S71" s="10" t="str">
        <f>+'5. Diseño de Controles'!K58</f>
        <v>Se realizan auditorias aleatorias a las empresas de transportes y se valida mediante lista de chequeo el cumplimiento de los requisitos</v>
      </c>
      <c r="T71" s="10" t="str">
        <f>+'5. Diseño de Controles'!L58</f>
        <v>Presentar notificación de incumplimiento ante la empresa de transporte para tomar los correctivos del caso y evitar consecuencias de cierre o suspensión del servicio</v>
      </c>
      <c r="U71" s="10" t="str">
        <f>+'5. Diseño de Controles'!M58</f>
        <v>Lista de chequeo por parte del profesional de Seguridad y Salud en el Trabajo</v>
      </c>
      <c r="V71" s="176" t="str">
        <f>+'7. Indicadores'!C58</f>
        <v>Indicador de Gestión
#  de Sanciones reportadas por el Prof. De Seguridad y Salud en el Trabajo/# de Sanciones reportadas por Secretaria de Salud  * 100</v>
      </c>
    </row>
    <row r="72" spans="1:22" ht="150" customHeight="1" x14ac:dyDescent="0.2">
      <c r="A72" s="214"/>
      <c r="B72" s="215"/>
      <c r="C72" s="209"/>
      <c r="D72" s="213"/>
      <c r="E72" s="7" t="str">
        <f>+'2. Descripción del Riesgo'!D65</f>
        <v>Desconocimiento de la Normatividad Vigente para Protocolos de Bioseguridad</v>
      </c>
      <c r="F72" s="200"/>
      <c r="G72" s="194"/>
      <c r="H72" s="194"/>
      <c r="I72" s="196"/>
      <c r="J72" s="8" t="s">
        <v>35</v>
      </c>
      <c r="K72" s="194"/>
      <c r="L72" s="194"/>
      <c r="M72" s="195"/>
      <c r="N72" s="9">
        <f>+'5. Diseño de Controles'!F59</f>
        <v>0</v>
      </c>
      <c r="O72" s="10">
        <f>+'5. Diseño de Controles'!G59</f>
        <v>0</v>
      </c>
      <c r="P72" s="10">
        <f>+'5. Diseño de Controles'!H59</f>
        <v>0</v>
      </c>
      <c r="Q72" s="11">
        <f>+'5. Diseño de Controles'!I59</f>
        <v>0</v>
      </c>
      <c r="R72" s="10">
        <f>+'5. Diseño de Controles'!J59</f>
        <v>0</v>
      </c>
      <c r="S72" s="10">
        <f>+'5. Diseño de Controles'!K59</f>
        <v>0</v>
      </c>
      <c r="T72" s="10">
        <f>+'5. Diseño de Controles'!L59</f>
        <v>0</v>
      </c>
      <c r="U72" s="10">
        <f>+'5. Diseño de Controles'!M59</f>
        <v>0</v>
      </c>
      <c r="V72" s="176">
        <f>+'7. Indicadores'!C59</f>
        <v>0</v>
      </c>
    </row>
    <row r="73" spans="1:22" ht="150" customHeight="1" x14ac:dyDescent="0.2">
      <c r="A73" s="214"/>
      <c r="B73" s="215"/>
      <c r="C73" s="209"/>
      <c r="D73" s="213"/>
      <c r="E73" s="7" t="str">
        <f>+'2. Descripción del Riesgo'!D66</f>
        <v>Amiguismo, tráfico de influencias</v>
      </c>
      <c r="F73" s="200"/>
      <c r="G73" s="194"/>
      <c r="H73" s="194"/>
      <c r="I73" s="196"/>
      <c r="J73" s="8" t="s">
        <v>35</v>
      </c>
      <c r="K73" s="194"/>
      <c r="L73" s="194"/>
      <c r="M73" s="195"/>
      <c r="N73" s="9">
        <f>+'5. Diseño de Controles'!F60</f>
        <v>0</v>
      </c>
      <c r="O73" s="10">
        <f>+'5. Diseño de Controles'!G60</f>
        <v>0</v>
      </c>
      <c r="P73" s="10">
        <f>+'5. Diseño de Controles'!H60</f>
        <v>0</v>
      </c>
      <c r="Q73" s="11">
        <f>+'5. Diseño de Controles'!I60</f>
        <v>0</v>
      </c>
      <c r="R73" s="10">
        <f>+'5. Diseño de Controles'!J60</f>
        <v>0</v>
      </c>
      <c r="S73" s="10">
        <f>+'5. Diseño de Controles'!K60</f>
        <v>0</v>
      </c>
      <c r="T73" s="10">
        <f>+'5. Diseño de Controles'!L60</f>
        <v>0</v>
      </c>
      <c r="U73" s="10">
        <f>+'5. Diseño de Controles'!M60</f>
        <v>0</v>
      </c>
      <c r="V73" s="176">
        <f>+'7. Indicadores'!C60</f>
        <v>0</v>
      </c>
    </row>
    <row r="74" spans="1:22" ht="150" customHeight="1" x14ac:dyDescent="0.2">
      <c r="A74" s="214"/>
      <c r="B74" s="215"/>
      <c r="C74" s="184">
        <v>20</v>
      </c>
      <c r="D74" s="213" t="str">
        <f>+'1. Identificación del riesgo'!C29</f>
        <v>No generar el cobro correspondiente por parqueo de vehículos posterior a la 1 H- 20 min para beneficio propio y del conductor.</v>
      </c>
      <c r="E74" s="7" t="str">
        <f>+'2. Descripción del Riesgo'!D67</f>
        <v>Ausencia de mecanismos de verificación, control y seguimiento</v>
      </c>
      <c r="F74" s="199" t="str">
        <f>+'2. Descripción del Riesgo'!E67</f>
        <v>1. Perdida de autoridad.
2. Bajo Recaudo que perjudica el cumplimiento de la proyección de ingresos.
3. Detrimento Patrimonial</v>
      </c>
      <c r="G74" s="194" t="str">
        <f>+'3. Probabilidad'!C30</f>
        <v>POSIBLE</v>
      </c>
      <c r="H74" s="194" t="str">
        <f>+'4. Impacto'!AP25</f>
        <v>CATASTRÓFICO</v>
      </c>
      <c r="I74" s="196" t="str">
        <f>IF(OR(G74=0,H74=0),"",INDEX('Mapa de Calor'!$D$5:$H$9,MATCH(Mapa_de_Riesgo!G74:G76,'Mapa de Calor'!$B$5:$B$9,0),MATCH(Mapa_de_Riesgo!H74:H76,'Mapa de Calor'!$D$10:$H$10,0)))</f>
        <v>Zona Extrema</v>
      </c>
      <c r="J74" s="8" t="s">
        <v>35</v>
      </c>
      <c r="K74" s="194" t="s">
        <v>32</v>
      </c>
      <c r="L74" s="194" t="s">
        <v>258</v>
      </c>
      <c r="M74" s="195" t="str">
        <f>IF(OR(G74=0,H74=0),"",INDEX('Mapa de Calor'!$D$5:$H$9,MATCH(Mapa_de_Riesgo!G74:G76,'Mapa de Calor'!$B$5:$B$9,0),MATCH(Mapa_de_Riesgo!H74:H76,'Mapa de Calor'!$D$10:$H$10,0)))</f>
        <v>Zona Extrema</v>
      </c>
      <c r="N74" s="9" t="str">
        <f>+'5. Diseño de Controles'!F61</f>
        <v>Socializar el Manual Operativo y las directrices impartidas por parte de la Gerencia General y la Sub Gerencia Operativa</v>
      </c>
      <c r="O74" s="10" t="str">
        <f>+'5. Diseño de Controles'!G61</f>
        <v>Preventivo</v>
      </c>
      <c r="P74" s="10" t="str">
        <f>+'5. Diseño de Controles'!H61</f>
        <v>Subgerente Operativo</v>
      </c>
      <c r="Q74" s="11" t="str">
        <f>+'5. Diseño de Controles'!I61</f>
        <v>Mensual</v>
      </c>
      <c r="R74" s="10" t="str">
        <f>+'5. Diseño de Controles'!J61</f>
        <v>Disminuir las discrepancia que pudieran presentarse entre conductores y personal administrativo por concepto de liquidación de parqueo</v>
      </c>
      <c r="S74" s="10" t="str">
        <f>+'5. Diseño de Controles'!K61</f>
        <v>Se lleva registro fotográfico de los vehículos que pernotan en el parqueadero operativo y se lleva registro a supervisor en turno para tener evidencia así como el cruce de información a través del sistema de Conduce</v>
      </c>
      <c r="T74" s="10" t="str">
        <f>+'5. Diseño de Controles'!L61</f>
        <v>Si no se tiene la información que demuestre al conductor que el vehículo ha permanecido el tiempo liquidado, se deberá omitir el cobro</v>
      </c>
      <c r="U74" s="10" t="str">
        <f>+'5. Diseño de Controles'!M61</f>
        <v>Fotografías y/o registro del modulo de conduce</v>
      </c>
      <c r="V74" s="176" t="str">
        <f>+'7. Indicadores'!C61</f>
        <v>Indicador de Gestión
#  de Sanciones reportadas por el Prof. De Seguridad y Salud en el Trabajo/# de Sanciones reportadas por Secretaria de Salud  * 100</v>
      </c>
    </row>
    <row r="75" spans="1:22" ht="150" customHeight="1" x14ac:dyDescent="0.2">
      <c r="A75" s="214"/>
      <c r="B75" s="215"/>
      <c r="C75" s="184"/>
      <c r="D75" s="213"/>
      <c r="E75" s="7" t="str">
        <f>+'2. Descripción del Riesgo'!D68</f>
        <v>Amiguismo y afán de lucro</v>
      </c>
      <c r="F75" s="200"/>
      <c r="G75" s="194"/>
      <c r="H75" s="194"/>
      <c r="I75" s="196"/>
      <c r="J75" s="8" t="s">
        <v>35</v>
      </c>
      <c r="K75" s="194"/>
      <c r="L75" s="194"/>
      <c r="M75" s="195"/>
      <c r="N75" s="9">
        <f>+'5. Diseño de Controles'!F62</f>
        <v>0</v>
      </c>
      <c r="O75" s="10">
        <f>+'5. Diseño de Controles'!G62</f>
        <v>0</v>
      </c>
      <c r="P75" s="10">
        <f>+'5. Diseño de Controles'!H62</f>
        <v>0</v>
      </c>
      <c r="Q75" s="11">
        <f>+'5. Diseño de Controles'!I62</f>
        <v>0</v>
      </c>
      <c r="R75" s="10">
        <f>+'5. Diseño de Controles'!J62</f>
        <v>0</v>
      </c>
      <c r="S75" s="10">
        <f>+'5. Diseño de Controles'!K62</f>
        <v>0</v>
      </c>
      <c r="T75" s="10">
        <f>+'5. Diseño de Controles'!L62</f>
        <v>0</v>
      </c>
      <c r="U75" s="10">
        <f>+'5. Diseño de Controles'!M62</f>
        <v>0</v>
      </c>
      <c r="V75" s="176">
        <f>+'7. Indicadores'!C62</f>
        <v>0</v>
      </c>
    </row>
    <row r="76" spans="1:22" ht="146.25" customHeight="1" x14ac:dyDescent="0.2">
      <c r="A76" s="214"/>
      <c r="B76" s="215"/>
      <c r="C76" s="184"/>
      <c r="D76" s="213"/>
      <c r="E76" s="7">
        <f>+'2. Descripción del Riesgo'!D69</f>
        <v>0</v>
      </c>
      <c r="F76" s="200"/>
      <c r="G76" s="194"/>
      <c r="H76" s="194"/>
      <c r="I76" s="196"/>
      <c r="J76" s="8"/>
      <c r="K76" s="194"/>
      <c r="L76" s="194"/>
      <c r="M76" s="195"/>
      <c r="N76" s="9">
        <f>+'5. Diseño de Controles'!F63</f>
        <v>0</v>
      </c>
      <c r="O76" s="10">
        <f>+'5. Diseño de Controles'!G63</f>
        <v>0</v>
      </c>
      <c r="P76" s="10">
        <f>+'5. Diseño de Controles'!H63</f>
        <v>0</v>
      </c>
      <c r="Q76" s="11">
        <f>+'5. Diseño de Controles'!I63</f>
        <v>0</v>
      </c>
      <c r="R76" s="10">
        <f>+'5. Diseño de Controles'!J63</f>
        <v>0</v>
      </c>
      <c r="S76" s="10">
        <f>+'5. Diseño de Controles'!K63</f>
        <v>0</v>
      </c>
      <c r="T76" s="10">
        <f>+'5. Diseño de Controles'!L63</f>
        <v>0</v>
      </c>
      <c r="U76" s="10">
        <f>+'5. Diseño de Controles'!M63</f>
        <v>0</v>
      </c>
      <c r="V76" s="176">
        <f>+'7. Indicadores'!C63</f>
        <v>0</v>
      </c>
    </row>
    <row r="77" spans="1:22" ht="210.75" customHeight="1" x14ac:dyDescent="0.2">
      <c r="A77" s="212" t="s">
        <v>284</v>
      </c>
      <c r="B77" s="188" t="s">
        <v>285</v>
      </c>
      <c r="C77" s="182">
        <v>21</v>
      </c>
      <c r="D77" s="208" t="str">
        <f>+'1. Identificación del riesgo'!C30</f>
        <v>Adulterar información sobre cumplimiento de los términos a las respuestas de las Peticiones, Quejas, Reclamos y Sugerencias a través de los informes presentados a la Alta Dirección, Control Interno, Organismos de Control y Ciudadanía.</v>
      </c>
      <c r="E77" s="7" t="str">
        <f>+'2. Descripción del Riesgo'!D70</f>
        <v>Ausencia de mecanismos de gestión y medición de las respuestas a las PQRS.</v>
      </c>
      <c r="F77" s="199" t="str">
        <f>+'2. Descripción del Riesgo'!E70</f>
        <v>1. Incumplimiento de términos de atención.
2. Ineficiencia administrativa.
3. Denuncias
4. Quejas.
5. Pérdida de imagen.
6. Investigaciones disciplinarias.</v>
      </c>
      <c r="G77" s="201" t="str">
        <f>+'3. Probabilidad'!C31</f>
        <v>RARA VEZ</v>
      </c>
      <c r="H77" s="201" t="str">
        <f>+'4. Impacto'!AP26</f>
        <v>MAYOR</v>
      </c>
      <c r="I77" s="196" t="str">
        <f>IF(OR(G77=0,H77=0),"",INDEX('Mapa de Calor'!$D$5:$H$9,MATCH(Mapa_de_Riesgo!G77:G79,'Mapa de Calor'!$B$5:$B$9,0),MATCH(Mapa_de_Riesgo!H77:H79,'Mapa de Calor'!$D$10:$H$10,0)))</f>
        <v xml:space="preserve"> Zona Alta</v>
      </c>
      <c r="J77" s="8" t="s">
        <v>35</v>
      </c>
      <c r="K77" s="201" t="s">
        <v>58</v>
      </c>
      <c r="L77" s="201" t="s">
        <v>92</v>
      </c>
      <c r="M77" s="195" t="str">
        <f>IF(OR(G77=0,H77=0),"",INDEX('Mapa de Calor'!$D$5:$H$9,MATCH(Mapa_de_Riesgo!G77:G79,'Mapa de Calor'!$B$5:$B$9,0),MATCH(Mapa_de_Riesgo!H77:H79,'Mapa de Calor'!$D$10:$H$10,0)))</f>
        <v xml:space="preserve"> Zona Alta</v>
      </c>
      <c r="N77" s="9" t="str">
        <f>+'5. Diseño de Controles'!F64</f>
        <v>Implementar herramientas de monitoreo a los términos de respuestas a las peticiones</v>
      </c>
      <c r="O77" s="10" t="str">
        <f>+'5. Diseño de Controles'!G64</f>
        <v>Preventivo</v>
      </c>
      <c r="P77" s="10" t="str">
        <f>+'5. Diseño de Controles'!H64</f>
        <v>Secretario General y Jefe Atención ala Ciudadano y Gestión Documental</v>
      </c>
      <c r="Q77" s="11" t="str">
        <f>+'5. Diseño de Controles'!I64</f>
        <v>1 vez, en el primer Trimestre de 2021</v>
      </c>
      <c r="R77" s="10" t="str">
        <f>+'5. Diseño de Controles'!J64</f>
        <v>Implementar un sistema de información que monitoree y alerte de manera automática o semiautomática, los términos de respuesta y tratamiento a las PQRS</v>
      </c>
      <c r="S77" s="10" t="str">
        <f>+'5. Diseño de Controles'!K64</f>
        <v>A través de una base de datos para administración, gestión y monitoreo de las PQRS</v>
      </c>
      <c r="T77" s="10" t="str">
        <f>+'5. Diseño de Controles'!L64</f>
        <v>Cuando se detecte el incumplimiento de los términos para responder las PQR, se debe identificar la causa, requerir al funcionario involucrado para que proyecte la respuesta y determinar correctivos</v>
      </c>
      <c r="U77" s="10" t="str">
        <f>+'5. Diseño de Controles'!M64</f>
        <v>Herramienta de control y administración de PQRS</v>
      </c>
      <c r="V77" s="176" t="str">
        <f>+'7. Indicadores'!C64</f>
        <v xml:space="preserve">Indicador de Cumplimiento
Herramienta de monitoreo implementada
Indicador de Gestión
#  de PQRS respondidas oportunamente /# de PQRS recibidas  * 100
</v>
      </c>
    </row>
    <row r="78" spans="1:22" ht="105" x14ac:dyDescent="0.2">
      <c r="A78" s="212"/>
      <c r="B78" s="188"/>
      <c r="C78" s="182"/>
      <c r="D78" s="208"/>
      <c r="E78" s="7" t="str">
        <f>+'2. Descripción del Riesgo'!D71</f>
        <v>Falta de seguimiento institucional a los términos en las que fueron atendidas.</v>
      </c>
      <c r="F78" s="200"/>
      <c r="G78" s="201"/>
      <c r="H78" s="201"/>
      <c r="I78" s="196"/>
      <c r="J78" s="8" t="s">
        <v>35</v>
      </c>
      <c r="K78" s="201"/>
      <c r="L78" s="201"/>
      <c r="M78" s="195"/>
      <c r="N78" s="9" t="str">
        <f>+'5. Diseño de Controles'!F65</f>
        <v>Seguimiento y publicación de informes de términos de respuestas</v>
      </c>
      <c r="O78" s="10" t="str">
        <f>+'5. Diseño de Controles'!G65</f>
        <v>Preventivo</v>
      </c>
      <c r="P78" s="10" t="str">
        <f>+'5. Diseño de Controles'!H65</f>
        <v>Secretario General y Jefe Atención ala Ciudadano y Gestión Documental</v>
      </c>
      <c r="Q78" s="11" t="str">
        <f>+'5. Diseño de Controles'!I65</f>
        <v>Mensual</v>
      </c>
      <c r="R78" s="10" t="str">
        <f>+'5. Diseño de Controles'!J65</f>
        <v>Monitorear de manera permanente y publicar de forma mensual, los informes de seguimiento a los términos de respuestas a las peticiones, de conformidad con lo establecido por el Consejo Asesor del Gobierno Nacional en materia de Control Interno</v>
      </c>
      <c r="S78" s="10" t="str">
        <f>+'5. Diseño de Controles'!K65</f>
        <v>A través del análisis o reportes de seguimiento a los términos de respuestas</v>
      </c>
      <c r="T78" s="10" t="str">
        <f>+'5. Diseño de Controles'!L65</f>
        <v>Cuando se detecte el incumplimiento de los términos para responder las PQR, se debe identificar la causa, requerir al funcionario involucrado para que proyecte la respuesta y determinar correctivos</v>
      </c>
      <c r="U78" s="10" t="str">
        <f>+'5. Diseño de Controles'!M65</f>
        <v>Publicación mensual de informes de seguimiento PQRS</v>
      </c>
      <c r="V78" s="176" t="str">
        <f>+'7. Indicadores'!C65</f>
        <v xml:space="preserve">Indicador de Gestión
#  de informes de  PQRS publicados /# de PQRS a publicar año * 100
</v>
      </c>
    </row>
    <row r="79" spans="1:22" ht="15" x14ac:dyDescent="0.2">
      <c r="A79" s="212"/>
      <c r="B79" s="188"/>
      <c r="C79" s="182"/>
      <c r="D79" s="208"/>
      <c r="E79" s="7">
        <f>+'2. Descripción del Riesgo'!D72</f>
        <v>0</v>
      </c>
      <c r="F79" s="200"/>
      <c r="G79" s="201"/>
      <c r="H79" s="201"/>
      <c r="I79" s="196"/>
      <c r="J79" s="8"/>
      <c r="K79" s="201"/>
      <c r="L79" s="201"/>
      <c r="M79" s="195"/>
      <c r="N79" s="9">
        <f>+'5. Diseño de Controles'!F66</f>
        <v>0</v>
      </c>
      <c r="O79" s="10">
        <f>+'5. Diseño de Controles'!G66</f>
        <v>0</v>
      </c>
      <c r="P79" s="10">
        <f>+'5. Diseño de Controles'!H66</f>
        <v>0</v>
      </c>
      <c r="Q79" s="11">
        <f>+'5. Diseño de Controles'!I66</f>
        <v>0</v>
      </c>
      <c r="R79" s="10">
        <f>+'5. Diseño de Controles'!J66</f>
        <v>0</v>
      </c>
      <c r="S79" s="10">
        <f>+'5. Diseño de Controles'!K66</f>
        <v>0</v>
      </c>
      <c r="T79" s="10">
        <f>+'5. Diseño de Controles'!L66</f>
        <v>0</v>
      </c>
      <c r="U79" s="10">
        <f>+'5. Diseño de Controles'!M66</f>
        <v>0</v>
      </c>
      <c r="V79" s="176">
        <f>+'7. Indicadores'!C66</f>
        <v>0</v>
      </c>
    </row>
    <row r="80" spans="1:22" ht="120" customHeight="1" x14ac:dyDescent="0.2">
      <c r="A80" s="212"/>
      <c r="B80" s="188"/>
      <c r="C80" s="182">
        <v>22</v>
      </c>
      <c r="D80" s="208" t="str">
        <f>+'1. Identificación del riesgo'!C31</f>
        <v>Desviar el curso de las denuncias contra los servidores públicos de la entidad que puedan constituir delitos, contravenciones, detrimentos e irregularidades en general.</v>
      </c>
      <c r="E80" s="7" t="str">
        <f>+'2. Descripción del Riesgo'!D73</f>
        <v>Manipulación, custodia y filtración inadecuada de la información de las PQR</v>
      </c>
      <c r="F80" s="199" t="str">
        <f>+'2. Descripción del Riesgo'!E73</f>
        <v>1. Pérdida de confianza en las instituciones.
2. Deterioro de la autoridad e impunidad.
3. Frustración de los denunciantes
4. Afectación de la imagen</v>
      </c>
      <c r="G80" s="201" t="str">
        <f>+'3. Probabilidad'!C32</f>
        <v>RARA VEZ</v>
      </c>
      <c r="H80" s="201" t="str">
        <f>+'4. Impacto'!AP27</f>
        <v>MAYOR</v>
      </c>
      <c r="I80" s="196" t="str">
        <f>IF(OR(G80=0,H80=0),"",INDEX('Mapa de Calor'!$D$5:$H$9,MATCH(Mapa_de_Riesgo!G80:G82,'Mapa de Calor'!$B$5:$B$9,0),MATCH(Mapa_de_Riesgo!H80:H82,'Mapa de Calor'!$D$10:$H$10,0)))</f>
        <v xml:space="preserve"> Zona Alta</v>
      </c>
      <c r="J80" s="8" t="s">
        <v>35</v>
      </c>
      <c r="K80" s="201" t="s">
        <v>58</v>
      </c>
      <c r="L80" s="201" t="s">
        <v>92</v>
      </c>
      <c r="M80" s="195" t="str">
        <f>IF(OR(G80=0,H80=0),"",INDEX('Mapa de Calor'!$D$5:$H$9,MATCH(Mapa_de_Riesgo!G80:G82,'Mapa de Calor'!$B$5:$B$9,0),MATCH(Mapa_de_Riesgo!H80:H82,'Mapa de Calor'!$D$10:$H$10,0)))</f>
        <v xml:space="preserve"> Zona Alta</v>
      </c>
      <c r="N80" s="9" t="str">
        <f>+'5. Diseño de Controles'!F67</f>
        <v>Implementación y Socialización del Código de Integridad, que implique el desarrollo institucional de la caja de herramientas (encuestas, compromisos, plan de acción)</v>
      </c>
      <c r="O80" s="10" t="str">
        <f>+'5. Diseño de Controles'!G67</f>
        <v>Preventivo</v>
      </c>
      <c r="P80" s="10" t="str">
        <f>+'5. Diseño de Controles'!H67</f>
        <v>Jefe de Talento Humano</v>
      </c>
      <c r="Q80" s="11" t="str">
        <f>+'5. Diseño de Controles'!I67</f>
        <v>1 vez, en el primer cuatrimestre del 2021</v>
      </c>
      <c r="R80" s="10" t="str">
        <f>+'5. Diseño de Controles'!J67</f>
        <v>Interiorizar una cultura institucional basada en la integridad, propiciando la coherencia que debe existir en el servidor público entre sus realizaciones y las promesas o planeación institucional.</v>
      </c>
      <c r="S80" s="10" t="str">
        <f>+'5. Diseño de Controles'!K67</f>
        <v>Se debe implementar el Código de Integridad a través de las actividades inherentes al desarrollo de la Caja de Herramientas establecida por la función pública, y una vez adoptado el Código de Integridad se debe socializar a todos los funciones de la entidad.</v>
      </c>
      <c r="T80" s="10" t="str">
        <f>+'5. Diseño de Controles'!L67</f>
        <v>Como consecuencia de la no implementación del Código de Integridad, el Gerente o el Subgerente Administrativo o Control Interno podrán hacer los requerimientos, solicitudes o procedimientos derivados del incumplimiento de la acción.</v>
      </c>
      <c r="U80" s="10" t="str">
        <f>+'5. Diseño de Controles'!M67</f>
        <v>Registros de mesas de trabajo, formatos y encuestas diligenciadas, registros fotográficos y planillas de asistencia de socialización o actas.</v>
      </c>
      <c r="V80" s="176" t="str">
        <f>+'7. Indicadores'!C67</f>
        <v>Indicador de Cumplimiento
Código de Integridad adoptado y socializado</v>
      </c>
    </row>
    <row r="81" spans="1:22" ht="120" customHeight="1" x14ac:dyDescent="0.2">
      <c r="A81" s="212"/>
      <c r="B81" s="188"/>
      <c r="C81" s="182"/>
      <c r="D81" s="208"/>
      <c r="E81" s="7" t="str">
        <f>+'2. Descripción del Riesgo'!D74</f>
        <v>Concentración de información en una sola persona.</v>
      </c>
      <c r="F81" s="200"/>
      <c r="G81" s="201"/>
      <c r="H81" s="201"/>
      <c r="I81" s="196"/>
      <c r="J81" s="8" t="s">
        <v>35</v>
      </c>
      <c r="K81" s="201"/>
      <c r="L81" s="201"/>
      <c r="M81" s="195"/>
      <c r="N81" s="9" t="str">
        <f>+'5. Diseño de Controles'!F68</f>
        <v>Implementación y Socialización del Código de Integridad, que implique el desarrollo institucional de la caja de herramientas (encuestas, compromisos, plan de acción)</v>
      </c>
      <c r="O81" s="10" t="str">
        <f>+'5. Diseño de Controles'!G68</f>
        <v>Preventivo</v>
      </c>
      <c r="P81" s="10" t="str">
        <f>+'5. Diseño de Controles'!H68</f>
        <v>Jefe de Talento Humano</v>
      </c>
      <c r="Q81" s="11" t="str">
        <f>+'5. Diseño de Controles'!I68</f>
        <v>1 vez, en el primer cuatrimestre del 2021</v>
      </c>
      <c r="R81" s="10" t="str">
        <f>+'5. Diseño de Controles'!J68</f>
        <v>Interiorizar una cultura institucional basada en la integridad, propiciando la coherencia que debe existir en el servidor público entre sus realizaciones y las promesas o planeación institucional.</v>
      </c>
      <c r="S81" s="10" t="str">
        <f>+'5. Diseño de Controles'!K68</f>
        <v>Se debe implementar el Código de Integridad a través de las actividades inherentes al desarrollo de la Caja de Herramientas establecida por la función pública, y una vez adoptado el Código de Integridad se debe socializar a todos los funciones de la entidad.</v>
      </c>
      <c r="T81" s="10" t="str">
        <f>+'5. Diseño de Controles'!L68</f>
        <v>Como consecuencia de la no implementación del Código de Integridad, el Gerente o el Subgerente Administrativo o Control Interno podrán hacer los requerimientos, solicitudes o procedimientos derivados del incumplimiento de la acción.</v>
      </c>
      <c r="U81" s="10" t="str">
        <f>+'5. Diseño de Controles'!M68</f>
        <v>Registros de mesas de trabajo, formatos y encuestas diligenciadas, registros fotográficos y planillas de asistencia de socialización o actas.</v>
      </c>
      <c r="V81" s="176" t="str">
        <f>+'7. Indicadores'!C68</f>
        <v>Indicador de Cumplimiento
Código de Integridad adoptado y socializado</v>
      </c>
    </row>
    <row r="82" spans="1:22" ht="162" customHeight="1" x14ac:dyDescent="0.2">
      <c r="A82" s="212"/>
      <c r="B82" s="188"/>
      <c r="C82" s="182"/>
      <c r="D82" s="208"/>
      <c r="E82" s="7">
        <f>+'2. Descripción del Riesgo'!D75</f>
        <v>0</v>
      </c>
      <c r="F82" s="200"/>
      <c r="G82" s="201"/>
      <c r="H82" s="201"/>
      <c r="I82" s="196"/>
      <c r="J82" s="8"/>
      <c r="K82" s="201"/>
      <c r="L82" s="201"/>
      <c r="M82" s="195"/>
      <c r="N82" s="9">
        <f>+'5. Diseño de Controles'!F69</f>
        <v>0</v>
      </c>
      <c r="O82" s="10">
        <f>+'5. Diseño de Controles'!G69</f>
        <v>0</v>
      </c>
      <c r="P82" s="10">
        <f>+'5. Diseño de Controles'!H69</f>
        <v>0</v>
      </c>
      <c r="Q82" s="11">
        <f>+'5. Diseño de Controles'!I69</f>
        <v>0</v>
      </c>
      <c r="R82" s="10">
        <f>+'5. Diseño de Controles'!J69</f>
        <v>0</v>
      </c>
      <c r="S82" s="10">
        <f>+'5. Diseño de Controles'!K69</f>
        <v>0</v>
      </c>
      <c r="T82" s="10">
        <f>+'5. Diseño de Controles'!L69</f>
        <v>0</v>
      </c>
      <c r="U82" s="10">
        <f>+'5. Diseño de Controles'!M69</f>
        <v>0</v>
      </c>
      <c r="V82" s="176">
        <f>+'7. Indicadores'!C69</f>
        <v>0</v>
      </c>
    </row>
    <row r="83" spans="1:22" ht="409.5" x14ac:dyDescent="0.2">
      <c r="A83" s="190" t="s">
        <v>304</v>
      </c>
      <c r="B83" s="188" t="s">
        <v>305</v>
      </c>
      <c r="C83" s="209">
        <v>23</v>
      </c>
      <c r="D83" s="200" t="str">
        <f>+'1. Identificación del riesgo'!C32</f>
        <v>Expedir certificaciones laborales inconsistentes con la realidad para obtener provechos o favorecer a terceros</v>
      </c>
      <c r="E83" s="7" t="str">
        <f>+'2. Descripción del Riesgo'!D76</f>
        <v>Deficiencia y/o vulnerabilidad en las bases de datos donde reposa la información histórica de las historias laborales</v>
      </c>
      <c r="F83" s="199" t="str">
        <f>+'2. Descripción del Riesgo'!E76</f>
        <v>1. Demandas contra la entidad.
2. Detrimento patrimonial como consecuencia de reclamaciones laborales inexistentes
3. Investigaciones disciplinarias contra los actores del ilícito
4. Investigaciones penales por falsedad ideológica en documento público
5. Pérdida de información histórica real de la entidad.</v>
      </c>
      <c r="G83" s="194" t="str">
        <f>+'3. Probabilidad'!C33</f>
        <v>RARA VEZ</v>
      </c>
      <c r="H83" s="194" t="str">
        <f>+'4. Impacto'!AP28</f>
        <v>CATASTRÓFICO</v>
      </c>
      <c r="I83" s="196" t="str">
        <f>IF(OR(G83=0,H83=0),"",INDEX('Mapa de Calor'!$D$5:$H$9,MATCH(Mapa_de_Riesgo!G83:G85,'Mapa de Calor'!$B$5:$B$9,0),MATCH(Mapa_de_Riesgo!H83:H85,'Mapa de Calor'!$D$10:$H$10,0)))</f>
        <v>Zona Extrema</v>
      </c>
      <c r="J83" s="8" t="s">
        <v>35</v>
      </c>
      <c r="K83" s="194" t="s">
        <v>58</v>
      </c>
      <c r="L83" s="194" t="s">
        <v>33</v>
      </c>
      <c r="M83" s="195" t="str">
        <f>IF(OR(G83=0,H83=0),"",INDEX('Mapa de Calor'!$D$5:$H$9,MATCH(Mapa_de_Riesgo!G83:G85,'Mapa de Calor'!$B$5:$B$9,0),MATCH(Mapa_de_Riesgo!H83:H85,'Mapa de Calor'!$D$10:$H$10,0)))</f>
        <v>Zona Extrema</v>
      </c>
      <c r="N83" s="9" t="str">
        <f>+'5. Diseño de Controles'!F70</f>
        <v>Creación de una base de datos de consulta donde se registre la trazabilidad de todas las historias laborales históricas de la entidad</v>
      </c>
      <c r="O83" s="10" t="str">
        <f>+'5. Diseño de Controles'!G70</f>
        <v>Preventivo</v>
      </c>
      <c r="P83" s="10" t="str">
        <f>+'5. Diseño de Controles'!H70</f>
        <v>Jefe de Talento Humano, Jefe de Atención al Ciudadano y Gestión Documental y Jefe de Sistemas.</v>
      </c>
      <c r="Q83" s="11" t="str">
        <f>+'5. Diseño de Controles'!I70</f>
        <v>1 vez, en el tercer trimestre de 2021</v>
      </c>
      <c r="R83" s="10" t="str">
        <f>+'5. Diseño de Controles'!J70</f>
        <v>Establecer un mecanismo de consulta automático de la información histórica sobre las historias laborales de la entidad</v>
      </c>
      <c r="S83" s="10" t="str">
        <f>+'5. Diseño de Controles'!K70</f>
        <v>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 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 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 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 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 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 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v>
      </c>
      <c r="T83" s="10" t="str">
        <f>+'5. Diseño de Controles'!L70</f>
        <v>Cuando los datos de la certificación o de la base de datos no corresponda a la consignada en la hoja de vida, tendrá prevalencia la relacionada en la hoja de vida. En ese caso, el conocedor deberá dirigir la anotación al jefe de la oficina para que inicie la investigación correspondientes y ordenar los ajustes en la base de datos</v>
      </c>
      <c r="U83" s="10" t="str">
        <f>+'5. Diseño de Controles'!M70</f>
        <v>Base de datos en operación</v>
      </c>
      <c r="V83" s="176" t="str">
        <f>+'7. Indicadores'!C70</f>
        <v xml:space="preserve">Indicador de Cumplimiento
Base de dato implementada
Indicador de Gestión
#  de historias laborales registradas /# de historias laborales total histórico entidad * 100
</v>
      </c>
    </row>
    <row r="84" spans="1:22" ht="121.5" customHeight="1" x14ac:dyDescent="0.2">
      <c r="A84" s="190"/>
      <c r="B84" s="189"/>
      <c r="C84" s="209"/>
      <c r="D84" s="200"/>
      <c r="E84" s="7" t="str">
        <f>+'2. Descripción del Riesgo'!D77</f>
        <v>Ausencia de controles en la verificación de los certificados proyectados en relación con los soportes</v>
      </c>
      <c r="F84" s="200"/>
      <c r="G84" s="194"/>
      <c r="H84" s="194"/>
      <c r="I84" s="196"/>
      <c r="J84" s="8" t="s">
        <v>35</v>
      </c>
      <c r="K84" s="194"/>
      <c r="L84" s="194"/>
      <c r="M84" s="195"/>
      <c r="N84" s="9" t="str">
        <f>+'5. Diseño de Controles'!F71</f>
        <v>Verificar la certificación con los datos consignados en la hoja de vida o contrato  en físico que reposa en el archivo histórico de la entidad</v>
      </c>
      <c r="O84" s="10" t="str">
        <f>+'5. Diseño de Controles'!G71</f>
        <v>Preventivo</v>
      </c>
      <c r="P84" s="10" t="str">
        <f>+'5. Diseño de Controles'!H71</f>
        <v>Jefe de Talento Humano</v>
      </c>
      <c r="Q84" s="11" t="str">
        <f>+'5. Diseño de Controles'!I71</f>
        <v>Permanente</v>
      </c>
      <c r="R84" s="10" t="str">
        <f>+'5. Diseño de Controles'!J71</f>
        <v>Establecer un procedimiento elemental de verificación para comparar si la información relacionada en la certificación laboral corresponde a la consignada en la hoja de vida o contrato</v>
      </c>
      <c r="S84" s="10" t="str">
        <f>+'5. Diseño de Controles'!K71</f>
        <v>Solicitando anexo al certificado laboral, la hoja de vida o contrato, y comparar nombres, cédula tiempo de servicio, asignación salarial y funciones desempeñadas u objeto contractual, entre otros.</v>
      </c>
      <c r="T84" s="10" t="str">
        <f>+'5. Diseño de Controles'!L71</f>
        <v>Si el certificado relaciona información diferente a la consignada en la hoja de vida o contratos, deberá rectificarse para poder expedirlo</v>
      </c>
      <c r="U84" s="10" t="str">
        <f>+'5. Diseño de Controles'!M71</f>
        <v>Certificados laborales expedidos</v>
      </c>
      <c r="V84" s="176" t="str">
        <f>+'7. Indicadores'!C71</f>
        <v>Indicador de Gestión
# de certificados laborales verificados con datos sustentados en las historias laborales o contratos / # de certificados laborales expedidos</v>
      </c>
    </row>
    <row r="85" spans="1:22" ht="90" customHeight="1" x14ac:dyDescent="0.2">
      <c r="A85" s="190"/>
      <c r="B85" s="189"/>
      <c r="C85" s="209"/>
      <c r="D85" s="200"/>
      <c r="E85" s="7" t="str">
        <f>+'2. Descripción del Riesgo'!D78</f>
        <v>Inexistencia de instancias de supervisión o seguimiento a la expedición de certificaciones laborales</v>
      </c>
      <c r="F85" s="200"/>
      <c r="G85" s="194"/>
      <c r="H85" s="194"/>
      <c r="I85" s="196"/>
      <c r="J85" s="8" t="s">
        <v>35</v>
      </c>
      <c r="K85" s="194"/>
      <c r="L85" s="194"/>
      <c r="M85" s="195"/>
      <c r="N85" s="9" t="str">
        <f>+'5. Diseño de Controles'!F72</f>
        <v>Acciones de seguimiento por parte de la oficina de control interno a la expedición de certificaciones laborales</v>
      </c>
      <c r="O85" s="10" t="str">
        <f>+'5. Diseño de Controles'!G72</f>
        <v>Preventivo</v>
      </c>
      <c r="P85" s="10" t="str">
        <f>+'5. Diseño de Controles'!H72</f>
        <v>Asesor de Control Interno</v>
      </c>
      <c r="Q85" s="11" t="str">
        <f>+'5. Diseño de Controles'!I72</f>
        <v>Según Programación Anual de Auditorías</v>
      </c>
      <c r="R85" s="10" t="str">
        <f>+'5. Diseño de Controles'!J72</f>
        <v>Incorporar dentro de las auditorías a talento humano, el seguimiento a los certificados laborales</v>
      </c>
      <c r="S85" s="10" t="str">
        <f>+'5. Diseño de Controles'!K72</f>
        <v>Comparando las certificaciones laborales expedidas, con la información consignada en sus respectivos soportes: base de datos, hojas de vida o contratos.</v>
      </c>
      <c r="T85" s="10" t="str">
        <f>+'5. Diseño de Controles'!L72</f>
        <v>Ante la detección de inconsistencias en los certificados laborales expedidos, comunicar a la oficina de talento humano para que inicie el proceso de anulación de la certificación laboral expedida y notificar al responsable de la apertura del proceso disciplinario para que inicie la investigación preliminar correspondiente</v>
      </c>
      <c r="U85" s="10" t="str">
        <f>+'5. Diseño de Controles'!M72</f>
        <v>Informes de auditorías a certificados de historias laborales</v>
      </c>
      <c r="V85" s="176" t="str">
        <f>+'7. Indicadores'!C72</f>
        <v>Indicador de Gestión
# de certificaciones laborales conformes / # de certificaciones laborales examinadas por control interno</v>
      </c>
    </row>
    <row r="86" spans="1:22" ht="175.5" customHeight="1" x14ac:dyDescent="0.2">
      <c r="A86" s="190"/>
      <c r="B86" s="189"/>
      <c r="C86" s="209">
        <v>24</v>
      </c>
      <c r="D86" s="200" t="str">
        <f>+'1. Identificación del riesgo'!C33</f>
        <v>Posesión de funcionarios sin el lleno de los requisitos legales</v>
      </c>
      <c r="E86" s="7" t="str">
        <f>+'2. Descripción del Riesgo'!D79</f>
        <v>Ausencia de mecanismos de control y verificación de cumplimiento de requisitos legales</v>
      </c>
      <c r="F86" s="199" t="str">
        <f>+'2. Descripción del Riesgo'!E79</f>
        <v>1. Investigación disciplinaria por posesión indebida de funcionario público.
2. Pérdida de confianza e imagen de la entidad y del sector.
3. Falta de transparencia institucional y afectación de la credibilidad
4. Investigaciones disciplinarias por obstrucción al control social
5. Detrimento patrimonial
6. Baja calidad de bienes y servicios.</v>
      </c>
      <c r="G86" s="194" t="str">
        <f>+'3. Probabilidad'!C34</f>
        <v>IMPROBABLE</v>
      </c>
      <c r="H86" s="194" t="str">
        <f>+'4. Impacto'!AP28</f>
        <v>CATASTRÓFICO</v>
      </c>
      <c r="I86" s="196" t="str">
        <f>IF(OR(G86=0,H86=0),"",INDEX('Mapa de Calor'!$D$5:$H$9,MATCH(Mapa_de_Riesgo!G86:G88,'Mapa de Calor'!$B$5:$B$9,0),MATCH(Mapa_de_Riesgo!H86:H88,'Mapa de Calor'!$D$10:$H$10,0)))</f>
        <v>Zona Extrema</v>
      </c>
      <c r="J86" s="8" t="s">
        <v>35</v>
      </c>
      <c r="K86" s="194" t="s">
        <v>58</v>
      </c>
      <c r="L86" s="194" t="s">
        <v>33</v>
      </c>
      <c r="M86" s="195" t="str">
        <f>IF(OR(G86=0,H86=0),"",INDEX('Mapa de Calor'!$D$5:$H$9,MATCH(Mapa_de_Riesgo!G86:G88,'Mapa de Calor'!$B$5:$B$9,0),MATCH(Mapa_de_Riesgo!H86:H88,'Mapa de Calor'!$D$10:$H$10,0)))</f>
        <v>Zona Extrema</v>
      </c>
      <c r="N86" s="9" t="str">
        <f>+'5. Diseño de Controles'!F73</f>
        <v>Aplicación del formato de verificación de cumplimiento de requisitos de posesión</v>
      </c>
      <c r="O86" s="10" t="str">
        <f>+'5. Diseño de Controles'!G73</f>
        <v>Preventivo</v>
      </c>
      <c r="P86" s="10" t="str">
        <f>+'5. Diseño de Controles'!H73</f>
        <v>Jefe de Talento Humano</v>
      </c>
      <c r="Q86" s="11" t="str">
        <f>+'5. Diseño de Controles'!I73</f>
        <v>Permanente (cada vez que se apertura un procesos de vinculación de un nuevo funcionario)</v>
      </c>
      <c r="R86" s="10" t="str">
        <f>+'5. Diseño de Controles'!J73</f>
        <v>Resguardar a la administración ante posibles errores u omisiones que pudieran generar una indebida vinculación de personal, causando detrimento a la entidad, demandas o sanciones</v>
      </c>
      <c r="S86" s="10" t="str">
        <f>+'5. Diseño de Controles'!K73</f>
        <v>Al iniciar el proceso de selección de los aspirantes, el responsable de talento humano verifica el cumplimiento de todos los requisitos de Ley de conformidad con el procedimiento para vinculación del personal</v>
      </c>
      <c r="T86" s="10" t="str">
        <f>+'5. Diseño de Controles'!L73</f>
        <v>Ante la detección de la falta de un requisito para posesión del funcionario, se regresará la hoja de vida y no será posible continuar con el proceso, salvo claro que se trate de un error u omisión menor que pueda ser corregida por el aspirante  y esté debidamente soportada</v>
      </c>
      <c r="U86" s="10" t="str">
        <f>+'5. Diseño de Controles'!M73</f>
        <v>Formato de verificación de requisitos de posesión diligenciado y firmado</v>
      </c>
      <c r="V86" s="176" t="str">
        <f>+'7. Indicadores'!C73</f>
        <v>Indicador de Gestión
# de expedientes de posesiones con formato de verificación de cumplimiento conforme / # de posesiones realizadas</v>
      </c>
    </row>
    <row r="87" spans="1:22" ht="90" x14ac:dyDescent="0.2">
      <c r="A87" s="190"/>
      <c r="B87" s="189"/>
      <c r="C87" s="209"/>
      <c r="D87" s="200"/>
      <c r="E87" s="7" t="str">
        <f>+'2. Descripción del Riesgo'!D80</f>
        <v>Inexistencia de instancias de supervisión o seguimiento a la posesión de funcionarios</v>
      </c>
      <c r="F87" s="200"/>
      <c r="G87" s="194"/>
      <c r="H87" s="194"/>
      <c r="I87" s="196"/>
      <c r="J87" s="8" t="s">
        <v>35</v>
      </c>
      <c r="K87" s="194"/>
      <c r="L87" s="194"/>
      <c r="M87" s="195"/>
      <c r="N87" s="9" t="str">
        <f>+'5. Diseño de Controles'!F74</f>
        <v>Acciones de seguimiento por parte de la oficina de control interno a la posesión de funcionarios</v>
      </c>
      <c r="O87" s="10" t="str">
        <f>+'5. Diseño de Controles'!G74</f>
        <v>Preventivo</v>
      </c>
      <c r="P87" s="10" t="str">
        <f>+'5. Diseño de Controles'!H74</f>
        <v>Asesor de Control Interno</v>
      </c>
      <c r="Q87" s="11" t="str">
        <f>+'5. Diseño de Controles'!I74</f>
        <v>Según Programación Anual de Auditorías</v>
      </c>
      <c r="R87" s="10" t="str">
        <f>+'5. Diseño de Controles'!J74</f>
        <v>Incorporar dentro de las auditorías a talento humano, el seguimiento a las acciones de posesión de funcionarios nuevos</v>
      </c>
      <c r="S87" s="10" t="str">
        <f>+'5. Diseño de Controles'!K74</f>
        <v>Verificando el cumplimiento de los requisitos de ley para posesión, de conformidad con el procedimiento vigente y los documentos aportados por el funcionario posesionado</v>
      </c>
      <c r="T87" s="10" t="str">
        <f>+'5. Diseño de Controles'!L74</f>
        <v>Ante la detección de inconsistencias en la posesión del funcionario, comunicar a la oficina de talento humano para que inicie el proceso de anulación de la posesión y notificar al responsable de la apertura del proceso disciplinario para que inicie la investigación preliminar correspondiente</v>
      </c>
      <c r="U87" s="10" t="str">
        <f>+'5. Diseño de Controles'!M74</f>
        <v>Informes de auditorías a posesión de funcionarios</v>
      </c>
      <c r="V87" s="176" t="str">
        <f>+'7. Indicadores'!C74</f>
        <v>Indicador de Gestión
# de auditorías o seguimientos de control interno ejecutadas sobre posesión de funcionarios / # de auditorías o seguimientos programados</v>
      </c>
    </row>
    <row r="88" spans="1:22" ht="120" customHeight="1" x14ac:dyDescent="0.2">
      <c r="A88" s="190"/>
      <c r="B88" s="189"/>
      <c r="C88" s="209"/>
      <c r="D88" s="200"/>
      <c r="E88" s="7" t="str">
        <f>+'2. Descripción del Riesgo'!D81</f>
        <v>No exigencia de publicación de historia laboral en el Sistema de Información y Gestión del Empleo Público - SIGEP</v>
      </c>
      <c r="F88" s="200"/>
      <c r="G88" s="194"/>
      <c r="H88" s="194"/>
      <c r="I88" s="196"/>
      <c r="J88" s="8" t="s">
        <v>35</v>
      </c>
      <c r="K88" s="194"/>
      <c r="L88" s="194"/>
      <c r="M88" s="195"/>
      <c r="N88" s="9" t="str">
        <f>+'5. Diseño de Controles'!F75</f>
        <v>Publicación obligatoria de las historias laborales tanto para funcionarios de planta como para contratistas, en el Sistema de Información y Gestión del Empleo Público- SIGEP</v>
      </c>
      <c r="O88" s="10" t="str">
        <f>+'5. Diseño de Controles'!G75</f>
        <v>Preventivo</v>
      </c>
      <c r="P88" s="10" t="str">
        <f>+'5. Diseño de Controles'!H75</f>
        <v>Jefe de Talento Humano y Secretario General.</v>
      </c>
      <c r="Q88" s="11" t="str">
        <f>+'5. Diseño de Controles'!I75</f>
        <v>Permanente (cada vez que se posesione o contrate a un nuevo funcionario)</v>
      </c>
      <c r="R88" s="10" t="str">
        <f>+'5. Diseño de Controles'!J75</f>
        <v>Promover la transparencia institucional a través de la publicación obligatoria  de la hoja de vida de todo funcionario o colaborador que trabaje o apoye de forma temporal o permanente a la entidad.</v>
      </c>
      <c r="S88" s="10" t="str">
        <f>+'5. Diseño de Controles'!K75</f>
        <v>Se gestionará y asignará las claves de acceso al SIGEP a los funcionarios o contratista, quienes no podrán iniciar el desarrollo de sus funciones hasta que su hoja de vida no se encuentre debidamente publicada en el SIGEP.</v>
      </c>
      <c r="T88" s="10" t="str">
        <f>+'5. Diseño de Controles'!L75</f>
        <v>Ante la no publicación  o publicación parcial injustificada de la hoja de vida en el SIGEP por parte del funcionario o contratista, se requerirá al aspirante para que lo haga en el instante, so pena de no continuar el proceso.</v>
      </c>
      <c r="U88" s="10" t="str">
        <f>+'5. Diseño de Controles'!M75</f>
        <v>Hojas de Vida publicadas en el SIGEP</v>
      </c>
      <c r="V88" s="176" t="str">
        <f>+'7. Indicadores'!C75</f>
        <v>Indicador de Gestión
# de hojas de vida cargadas en el SIGEP con cargo a la entidad/ # de personas posesionadas o contratadas en el periodo</v>
      </c>
    </row>
    <row r="89" spans="1:22" ht="120" x14ac:dyDescent="0.2">
      <c r="A89" s="190"/>
      <c r="B89" s="189"/>
      <c r="C89" s="182">
        <v>25</v>
      </c>
      <c r="D89" s="208" t="str">
        <f>+'1. Identificación del riesgo'!C34</f>
        <v>Alterar o manipular  la información contenida en la  nómina buscando favorecimiento propio y/o de un tercero.</v>
      </c>
      <c r="E89" s="7" t="str">
        <f>+'2. Descripción del Riesgo'!D82</f>
        <v>Debilidad en el control de verificación de la nómina previo al pago</v>
      </c>
      <c r="F89" s="199" t="str">
        <f>+'2. Descripción del Riesgo'!E82</f>
        <v>1. Detrimento patrimonial.
2. Investigaciones penales por hurto.
3. Degradación de la ética institucional
4. Afectación catastrófica de la imagen institucional</v>
      </c>
      <c r="G89" s="201" t="str">
        <f>+'3. Probabilidad'!C35</f>
        <v>IMPROBABLE</v>
      </c>
      <c r="H89" s="201" t="str">
        <f>+'4. Impacto'!AP30</f>
        <v>CATASTRÓFICO</v>
      </c>
      <c r="I89" s="196" t="str">
        <f>IF(OR(G89=0,H89=0),"",INDEX('Mapa de Calor'!$D$5:$H$9,MATCH(Mapa_de_Riesgo!G89:G91,'Mapa de Calor'!$B$5:$B$9,0),MATCH(Mapa_de_Riesgo!H89:H91,'Mapa de Calor'!$D$10:$H$10,0)))</f>
        <v>Zona Extrema</v>
      </c>
      <c r="J89" s="8" t="s">
        <v>35</v>
      </c>
      <c r="K89" s="201" t="s">
        <v>36</v>
      </c>
      <c r="L89" s="201" t="s">
        <v>33</v>
      </c>
      <c r="M89" s="195" t="str">
        <f>IF(OR(G89=0,H89=0),"",INDEX('Mapa de Calor'!$D$5:$H$9,MATCH(Mapa_de_Riesgo!G89:G91,'Mapa de Calor'!$B$5:$B$9,0),MATCH(Mapa_de_Riesgo!H89:H91,'Mapa de Calor'!$D$10:$H$10,0)))</f>
        <v>Zona Extrema</v>
      </c>
      <c r="N89" s="9" t="str">
        <f>+'5. Diseño de Controles'!F76</f>
        <v>Fortalecimiento de filtros al registro de nómina</v>
      </c>
      <c r="O89" s="10" t="str">
        <f>+'5. Diseño de Controles'!G76</f>
        <v>Preventivo</v>
      </c>
      <c r="P89" s="10" t="str">
        <f>+'5. Diseño de Controles'!H76</f>
        <v>Subdirector Administrativo, Subgerente Financiero.</v>
      </c>
      <c r="Q89" s="11" t="str">
        <f>+'5. Diseño de Controles'!I76</f>
        <v>Mensual</v>
      </c>
      <c r="R89" s="10" t="str">
        <f>+'5. Diseño de Controles'!J76</f>
        <v>Garantizar la adecuada elaboración y pago de nómina, sin lugar a ambigüedades, dudas o errores, que supongan un riesgo de pérdida de recursos financieros, o pérdida de la imagen ante los proveedores por omisión en los descuentos de Ley y los pactados por los funcionarios.</v>
      </c>
      <c r="S89" s="10" t="str">
        <f>+'5. Diseño de Controles'!K76</f>
        <v>El control es ejercicio por el responsable de la elaboración de la nómina, el Subdirector Administrativo y Financiero y por último, el Gerente General</v>
      </c>
      <c r="T89" s="10" t="str">
        <f>+'5. Diseño de Controles'!L76</f>
        <v>Ante la identificación de una novedad no justificada en la nómina, se regresará al profesional universitario encargado, para su revisión y rectificación pertinente</v>
      </c>
      <c r="U89" s="10" t="str">
        <f>+'5. Diseño de Controles'!M76</f>
        <v>Nóminas validadas</v>
      </c>
      <c r="V89" s="176" t="str">
        <f>+'7. Indicadores'!C76</f>
        <v>Indicador de Gestión
# de nóminas filtradas y firmadas por los responsables de su revisión y validación / # de nóminas pagadas en el periodo</v>
      </c>
    </row>
    <row r="90" spans="1:22" ht="45" customHeight="1" x14ac:dyDescent="0.2">
      <c r="A90" s="190"/>
      <c r="B90" s="189"/>
      <c r="C90" s="182"/>
      <c r="D90" s="208"/>
      <c r="E90" s="7" t="str">
        <f>+'2. Descripción del Riesgo'!D83</f>
        <v>Amiguismo, clientelismo, tráfico de influencias,</v>
      </c>
      <c r="F90" s="200"/>
      <c r="G90" s="201"/>
      <c r="H90" s="201"/>
      <c r="I90" s="196"/>
      <c r="J90" s="8" t="s">
        <v>35</v>
      </c>
      <c r="K90" s="201"/>
      <c r="L90" s="201"/>
      <c r="M90" s="195"/>
      <c r="N90" s="9" t="str">
        <f>+'5. Diseño de Controles'!F77</f>
        <v>Implementación y Socialización del Código de Integridad, que implique el desarrollo institucional de la caja de herramientas (encuestas, compromisos, plan de acción)</v>
      </c>
      <c r="O90" s="10" t="str">
        <f>+'5. Diseño de Controles'!G77</f>
        <v>Preventivo</v>
      </c>
      <c r="P90" s="10" t="str">
        <f>+'5. Diseño de Controles'!H77</f>
        <v>Jefe de Talento Humano</v>
      </c>
      <c r="Q90" s="11" t="str">
        <f>+'5. Diseño de Controles'!I77</f>
        <v>1 vez, en el primer cuatrimestre del 2021</v>
      </c>
      <c r="R90" s="10" t="str">
        <f>+'5. Diseño de Controles'!J77</f>
        <v>Interiorizar una cultura institucional basada en la integridad, propiciando la coherencia que debe existir en el servidor público entre sus realizaciones y las promesas o planeación institucional.</v>
      </c>
      <c r="S90" s="10" t="str">
        <f>+'5. Diseño de Controles'!K77</f>
        <v>Se debe implementar el Código de Integridad a través de las actividades inherentes al desarrollo de la Caja de Herramientas establecida por la función pública, y una vez adoptado el Código de Integridad se debe socializar a todos los funciones de la entidad.</v>
      </c>
      <c r="T90" s="10" t="str">
        <f>+'5. Diseño de Controles'!L77</f>
        <v>Como consecuencia de la no implementación del Código de Integridad, el Gerente o el Subgerente Administrativo o Control Interno podrán hacer los requerimientos, solicitudes o procedimientos derivados del incumplimiento de la acción.</v>
      </c>
      <c r="U90" s="10" t="str">
        <f>+'5. Diseño de Controles'!M77</f>
        <v>Registros de mesas de trabajo, formatos y encuestas diligenciadas, registros fotográficos y planillas de asistencia de socialización o actas.</v>
      </c>
      <c r="V90" s="176" t="str">
        <f>+'7. Indicadores'!C77</f>
        <v>Indicador de Cumplimiento
Código de Integridad adoptado y socializado</v>
      </c>
    </row>
    <row r="91" spans="1:22" ht="120" customHeight="1" x14ac:dyDescent="0.2">
      <c r="A91" s="190"/>
      <c r="B91" s="189"/>
      <c r="C91" s="182"/>
      <c r="D91" s="208"/>
      <c r="E91" s="7">
        <f>+'2. Descripción del Riesgo'!D84</f>
        <v>0</v>
      </c>
      <c r="F91" s="200"/>
      <c r="G91" s="201"/>
      <c r="H91" s="201"/>
      <c r="I91" s="196"/>
      <c r="J91" s="8"/>
      <c r="K91" s="201"/>
      <c r="L91" s="201"/>
      <c r="M91" s="195"/>
      <c r="N91" s="9">
        <f>+'5. Diseño de Controles'!F78</f>
        <v>0</v>
      </c>
      <c r="O91" s="10">
        <f>+'5. Diseño de Controles'!G78</f>
        <v>0</v>
      </c>
      <c r="P91" s="10">
        <f>+'5. Diseño de Controles'!H78</f>
        <v>0</v>
      </c>
      <c r="Q91" s="11">
        <f>+'5. Diseño de Controles'!I78</f>
        <v>0</v>
      </c>
      <c r="R91" s="10">
        <f>+'5. Diseño de Controles'!J78</f>
        <v>0</v>
      </c>
      <c r="S91" s="10">
        <f>+'5. Diseño de Controles'!K78</f>
        <v>0</v>
      </c>
      <c r="T91" s="10">
        <f>+'5. Diseño de Controles'!L78</f>
        <v>0</v>
      </c>
      <c r="U91" s="10">
        <f>+'5. Diseño de Controles'!M78</f>
        <v>0</v>
      </c>
      <c r="V91" s="176">
        <f>+'7. Indicadores'!C78</f>
        <v>0</v>
      </c>
    </row>
    <row r="92" spans="1:22" ht="90" customHeight="1" x14ac:dyDescent="0.2">
      <c r="A92" s="190"/>
      <c r="B92" s="189"/>
      <c r="C92" s="182">
        <v>26</v>
      </c>
      <c r="D92" s="208" t="str">
        <f>+'1. Identificación del riesgo'!C35</f>
        <v>Manipular la selección de funcionarios para  incentivos y actividades de bienestar para favorecer a unos en particular o sacar provecho propio.</v>
      </c>
      <c r="E92" s="7" t="str">
        <f>+'2. Descripción del Riesgo'!D85</f>
        <v>Deficientes controles internos en el proceso</v>
      </c>
      <c r="F92" s="199" t="str">
        <f>+'2. Descripción del Riesgo'!E85</f>
        <v>1. Investigaciones disciplinarias y penales.
2. Afectación del clima laboral.
3. Afectación de la productividad.
4. Pérdida de autoridad.
5. Incumplimiento del Plan Estratégico institucional.</v>
      </c>
      <c r="G92" s="201" t="str">
        <f>+'3. Probabilidad'!C36</f>
        <v>IMPROBABLE</v>
      </c>
      <c r="H92" s="201" t="str">
        <f>+'4. Impacto'!AP31</f>
        <v>MAYOR</v>
      </c>
      <c r="I92" s="196" t="str">
        <f>IF(OR(G92=0,H92=0),"",INDEX('Mapa de Calor'!$D$5:$H$9,MATCH(Mapa_de_Riesgo!G92:G94,'Mapa de Calor'!$B$5:$B$9,0),MATCH(Mapa_de_Riesgo!H92:H94,'Mapa de Calor'!$D$10:$H$10,0)))</f>
        <v xml:space="preserve"> Zona Alta</v>
      </c>
      <c r="J92" s="8" t="s">
        <v>35</v>
      </c>
      <c r="K92" s="201" t="s">
        <v>58</v>
      </c>
      <c r="L92" s="201" t="s">
        <v>92</v>
      </c>
      <c r="M92" s="195" t="str">
        <f>IF(OR(G92=0,H92=0),"",INDEX('Mapa de Calor'!$D$5:$H$9,MATCH(Mapa_de_Riesgo!G92:G94,'Mapa de Calor'!$B$5:$B$9,0),MATCH(Mapa_de_Riesgo!H92:H94,'Mapa de Calor'!$D$10:$H$10,0)))</f>
        <v xml:space="preserve"> Zona Alta</v>
      </c>
      <c r="N92" s="9" t="str">
        <f>+'5. Diseño de Controles'!F79</f>
        <v>implementar una herramienta de control de selección de funcionarios para actividades de bienestar, incentivos y capacitaciones</v>
      </c>
      <c r="O92" s="10" t="str">
        <f>+'5. Diseño de Controles'!G79</f>
        <v>Preventivo</v>
      </c>
      <c r="P92" s="10" t="str">
        <f>+'5. Diseño de Controles'!H79</f>
        <v>Jefe de Talento Humano</v>
      </c>
      <c r="Q92" s="11" t="str">
        <f>+'5. Diseño de Controles'!I79</f>
        <v>Trimestral</v>
      </c>
      <c r="R92" s="10" t="str">
        <f>+'5. Diseño de Controles'!J79</f>
        <v>Seleccionar a los funcionarios partícipes o beneficiarios de las actividades de Bienestar con objetividad, criterios de justicia, equidad y ecuanimidad</v>
      </c>
      <c r="S92" s="10" t="str">
        <f>+'5. Diseño de Controles'!K79</f>
        <v xml:space="preserve">Se identifican las actividades de bienestar con sus finalidades y los perfiles de los funcionarios, se diligencia la columna de Beneficiarios y, después de su ejecución se determina si se cumplió con la selección prevista.  </v>
      </c>
      <c r="T92" s="10" t="str">
        <f>+'5. Diseño de Controles'!L79</f>
        <v>En el evento de detectarse certificaciones con inconsistencias de fondo, se debe expedir una nueva certificación cuyo contenido corresponda a los soportes que existan en la entidad, y se promueven las acciones disciplinarias y penales que correspondan</v>
      </c>
      <c r="U92" s="10" t="str">
        <f>+'5. Diseño de Controles'!M79</f>
        <v>Herramienta de control en Excel</v>
      </c>
      <c r="V92" s="176" t="str">
        <f>+'7. Indicadores'!C79</f>
        <v>Indicador de Cumplimiento
Herramienta en Excel aplicada para selección de funcionarios beneficiarios de actividades de Bienestar social</v>
      </c>
    </row>
    <row r="93" spans="1:22" ht="45" customHeight="1" x14ac:dyDescent="0.2">
      <c r="A93" s="190"/>
      <c r="B93" s="189"/>
      <c r="C93" s="182"/>
      <c r="D93" s="208"/>
      <c r="E93" s="7" t="str">
        <f>+'2. Descripción del Riesgo'!D86</f>
        <v>Ausencia de valores éticos, Tráfico de influencias</v>
      </c>
      <c r="F93" s="200"/>
      <c r="G93" s="201"/>
      <c r="H93" s="201"/>
      <c r="I93" s="196"/>
      <c r="J93" s="8" t="s">
        <v>35</v>
      </c>
      <c r="K93" s="201"/>
      <c r="L93" s="201"/>
      <c r="M93" s="195"/>
      <c r="N93" s="9" t="str">
        <f>+'5. Diseño de Controles'!F80</f>
        <v>Fomentar espacios que fortalezcan los valores corporativos.</v>
      </c>
      <c r="O93" s="10" t="str">
        <f>+'5. Diseño de Controles'!G80</f>
        <v>Preventivo</v>
      </c>
      <c r="P93" s="10" t="str">
        <f>+'5. Diseño de Controles'!H80</f>
        <v>Comité de Bienestar Social</v>
      </c>
      <c r="Q93" s="11" t="str">
        <f>+'5. Diseño de Controles'!I80</f>
        <v>1 vez, en el primer semestre de 2021</v>
      </c>
      <c r="R93" s="10" t="str">
        <f>+'5. Diseño de Controles'!J80</f>
        <v>Fortalecer los valores institucionales mediante la promoción del respeto por lo público, la honestidad, rectitud y compromiso institucional</v>
      </c>
      <c r="S93" s="10" t="str">
        <f>+'5. Diseño de Controles'!K80</f>
        <v xml:space="preserve">Acto de formación o interacción grupal sobre ética y valores que promueva y difunda los valores corporativos de la entidad  </v>
      </c>
      <c r="T93" s="10" t="str">
        <f>+'5. Diseño de Controles'!L80</f>
        <v>En el evento de detectarse certificaciones con inconsistencias de fondo, se debe expedir una nueva certificación cuyo contenido corresponda a los soportes que existan en la entidad, y se promueven las acciones disciplinarias y penales que correspondan</v>
      </c>
      <c r="U93" s="10" t="str">
        <f>+'5. Diseño de Controles'!M80</f>
        <v>Mesas de trabajo, planillas de asistencia a eventos de promoción y capacitación sobre ética y valores</v>
      </c>
      <c r="V93" s="176" t="str">
        <f>+'7. Indicadores'!C80</f>
        <v>Indicador de Gestión
# de actividades ejecutadas de promoción de ética y valores / # de actividades programadas *100</v>
      </c>
    </row>
    <row r="94" spans="1:22" ht="15" x14ac:dyDescent="0.2">
      <c r="A94" s="190"/>
      <c r="B94" s="189"/>
      <c r="C94" s="182"/>
      <c r="D94" s="208"/>
      <c r="E94" s="7">
        <f>+'2. Descripción del Riesgo'!D87</f>
        <v>0</v>
      </c>
      <c r="F94" s="200"/>
      <c r="G94" s="201"/>
      <c r="H94" s="201"/>
      <c r="I94" s="196"/>
      <c r="J94" s="8"/>
      <c r="K94" s="201"/>
      <c r="L94" s="201"/>
      <c r="M94" s="195"/>
      <c r="N94" s="9">
        <f>+'5. Diseño de Controles'!F81</f>
        <v>0</v>
      </c>
      <c r="O94" s="10">
        <f>+'5. Diseño de Controles'!G81</f>
        <v>0</v>
      </c>
      <c r="P94" s="10">
        <f>+'5. Diseño de Controles'!H81</f>
        <v>0</v>
      </c>
      <c r="Q94" s="11">
        <f>+'5. Diseño de Controles'!I81</f>
        <v>0</v>
      </c>
      <c r="R94" s="10">
        <f>+'5. Diseño de Controles'!J81</f>
        <v>0</v>
      </c>
      <c r="S94" s="10">
        <f>+'5. Diseño de Controles'!K81</f>
        <v>0</v>
      </c>
      <c r="T94" s="10">
        <f>+'5. Diseño de Controles'!L81</f>
        <v>0</v>
      </c>
      <c r="U94" s="10">
        <f>+'5. Diseño de Controles'!M81</f>
        <v>0</v>
      </c>
      <c r="V94" s="176">
        <f>+'7. Indicadores'!C81</f>
        <v>0</v>
      </c>
    </row>
    <row r="95" spans="1:22" ht="165" customHeight="1" x14ac:dyDescent="0.2">
      <c r="A95" s="190"/>
      <c r="B95" s="189"/>
      <c r="C95" s="182">
        <v>27</v>
      </c>
      <c r="D95" s="208" t="str">
        <f>+'1. Identificación del riesgo'!C36</f>
        <v>Recibir dádivas o prebendas de los interesados en los procesos de capacitación y bienestar social, facilitando la preferencia de éstos en las actividades de bienestar.</v>
      </c>
      <c r="E95" s="7" t="str">
        <f>+'2. Descripción del Riesgo'!D88</f>
        <v>Ambición</v>
      </c>
      <c r="F95" s="199" t="str">
        <f>+'2. Descripción del Riesgo'!E88</f>
        <v>1. Investigaciones disciplinarias y penales.
2. Afectación del clima laboral.
3. Afectación de la productividad.
4. Pérdida de autoridad.
5.Incumplimiento del Plan Estratégico institucional.</v>
      </c>
      <c r="G95" s="201" t="str">
        <f>+'3. Probabilidad'!C37</f>
        <v>IMPROBABLE</v>
      </c>
      <c r="H95" s="201" t="str">
        <f>+'4. Impacto'!AP32</f>
        <v>MAYOR</v>
      </c>
      <c r="I95" s="196" t="str">
        <f>IF(OR(G95=0,H95=0),"",INDEX('Mapa de Calor'!$D$5:$H$9,MATCH(Mapa_de_Riesgo!G95:G97,'Mapa de Calor'!$B$5:$B$9,0),MATCH(Mapa_de_Riesgo!H95:H97,'Mapa de Calor'!$D$10:$H$10,0)))</f>
        <v xml:space="preserve"> Zona Alta</v>
      </c>
      <c r="J95" s="8" t="s">
        <v>35</v>
      </c>
      <c r="K95" s="201" t="s">
        <v>36</v>
      </c>
      <c r="L95" s="201" t="s">
        <v>92</v>
      </c>
      <c r="M95" s="195" t="str">
        <f>IF(OR(G95=0,H95=0),"",INDEX('Mapa de Calor'!$D$5:$H$9,MATCH(Mapa_de_Riesgo!G95:G97,'Mapa de Calor'!$B$5:$B$9,0),MATCH(Mapa_de_Riesgo!H95:H97,'Mapa de Calor'!$D$10:$H$10,0)))</f>
        <v xml:space="preserve"> Zona Alta</v>
      </c>
      <c r="N95" s="9" t="str">
        <f>+'5. Diseño de Controles'!F82</f>
        <v>Implementación y Socialización del Código de Integridad, que implique el desarrollo institucional de la caja de herramientas (encuestas, compromisos, plan de acción)</v>
      </c>
      <c r="O95" s="10" t="str">
        <f>+'5. Diseño de Controles'!G82</f>
        <v>Preventivo</v>
      </c>
      <c r="P95" s="10" t="str">
        <f>+'5. Diseño de Controles'!H82</f>
        <v>Jefe de Talento Humano</v>
      </c>
      <c r="Q95" s="11" t="str">
        <f>+'5. Diseño de Controles'!I82</f>
        <v>1 vez, en el primer cuatrimestre del 2021</v>
      </c>
      <c r="R95" s="10" t="str">
        <f>+'5. Diseño de Controles'!J82</f>
        <v>Interiorizar una cultura institucional basada en la integridad, propiciando la coherencia que debe existir en el servidor público entre sus realizaciones y las promesas o planeación institucional.</v>
      </c>
      <c r="S95" s="10" t="str">
        <f>+'5. Diseño de Controles'!K82</f>
        <v>Se debe implementar el Código de Integridad a través de las actividades inherentes al desarrollo de la Caja de Herramientas establecida por la función pública, y una vez adoptado el Código de Integridad se debe socializar a todos los funciones de la entidad.</v>
      </c>
      <c r="T95" s="10" t="str">
        <f>+'5. Diseño de Controles'!L82</f>
        <v>Cuando se advierta la escogencia injustificada de beneficiarios o participantes en actividades de Talento humano, se corrige o revoca la selección si no se han realizado las actividades.</v>
      </c>
      <c r="U95" s="10" t="str">
        <f>+'5. Diseño de Controles'!M82</f>
        <v>Registros de mesas de trabajo, formatos y encuestas diligenciadas, registros fotográficos y planillas de asistencia de socialización o actas.</v>
      </c>
      <c r="V95" s="176" t="str">
        <f>+'7. Indicadores'!C82</f>
        <v>Indicador de Cumplimiento
Código de Integridad adoptado y socializado</v>
      </c>
    </row>
    <row r="96" spans="1:22" ht="165" customHeight="1" x14ac:dyDescent="0.2">
      <c r="A96" s="190"/>
      <c r="B96" s="189"/>
      <c r="C96" s="182"/>
      <c r="D96" s="208"/>
      <c r="E96" s="7" t="str">
        <f>+'2. Descripción del Riesgo'!D89</f>
        <v>Deficientes controles internos en el proceso</v>
      </c>
      <c r="F96" s="200"/>
      <c r="G96" s="201"/>
      <c r="H96" s="201"/>
      <c r="I96" s="196"/>
      <c r="J96" s="8" t="s">
        <v>35</v>
      </c>
      <c r="K96" s="201"/>
      <c r="L96" s="201"/>
      <c r="M96" s="195"/>
      <c r="N96" s="9" t="str">
        <f>+'5. Diseño de Controles'!F83</f>
        <v>Diseñar una herramienta de control en Excel para hacer seguimiento a los beneficiarios de las actividades de Bienestar social</v>
      </c>
      <c r="O96" s="10" t="str">
        <f>+'5. Diseño de Controles'!G83</f>
        <v>Preventivo</v>
      </c>
      <c r="P96" s="10" t="str">
        <f>+'5. Diseño de Controles'!H83</f>
        <v>Jefe de Talento Humano y Asesor de Control Interno</v>
      </c>
      <c r="Q96" s="11" t="str">
        <f>+'5. Diseño de Controles'!I83</f>
        <v>1 vez, en el primer bimestre de 2021</v>
      </c>
      <c r="R96" s="10" t="str">
        <f>+'5. Diseño de Controles'!J83</f>
        <v>Verificar que exista una selección objetiva y justa de los beneficiarios y partícipes de las actividades de bienestar social.</v>
      </c>
      <c r="S96" s="10" t="str">
        <f>+'5. Diseño de Controles'!K83</f>
        <v>Se verifica que los conceptos liquidados en la nómina mensual y en sus novedades corresponda a los criterios legales y a la realidad en cada caso o por cada funcionario</v>
      </c>
      <c r="T96" s="10" t="str">
        <f>+'5. Diseño de Controles'!L83</f>
        <v>Cuando se advierta la escogencia injustificada de beneficiarios o participantes en actividades de Talento humano, se corrige o revoca la selección si no se han realizado las actividades.</v>
      </c>
      <c r="U96" s="10" t="str">
        <f>+'5. Diseño de Controles'!M83</f>
        <v>Herramienta de control en Excel</v>
      </c>
      <c r="V96" s="176" t="str">
        <f>+'7. Indicadores'!C83</f>
        <v>Indicador de Cumplimiento    
Herramienta en Excel aplicada para hacer seguimiento a los funcionarios beneficiarios de actividades de Bienestar social</v>
      </c>
    </row>
    <row r="97" spans="1:22" ht="15" x14ac:dyDescent="0.2">
      <c r="A97" s="190"/>
      <c r="B97" s="189"/>
      <c r="C97" s="182"/>
      <c r="D97" s="208"/>
      <c r="E97" s="7">
        <f>+'2. Descripción del Riesgo'!D90</f>
        <v>0</v>
      </c>
      <c r="F97" s="200"/>
      <c r="G97" s="201"/>
      <c r="H97" s="201"/>
      <c r="I97" s="196"/>
      <c r="J97" s="8"/>
      <c r="K97" s="201"/>
      <c r="L97" s="201"/>
      <c r="M97" s="195"/>
      <c r="N97" s="9">
        <f>+'5. Diseño de Controles'!F84</f>
        <v>0</v>
      </c>
      <c r="O97" s="10">
        <f>+'5. Diseño de Controles'!G84</f>
        <v>0</v>
      </c>
      <c r="P97" s="10">
        <f>+'5. Diseño de Controles'!H84</f>
        <v>0</v>
      </c>
      <c r="Q97" s="11">
        <f>+'5. Diseño de Controles'!I84</f>
        <v>0</v>
      </c>
      <c r="R97" s="10">
        <f>+'5. Diseño de Controles'!J84</f>
        <v>0</v>
      </c>
      <c r="S97" s="10">
        <f>+'5. Diseño de Controles'!K84</f>
        <v>0</v>
      </c>
      <c r="T97" s="10">
        <f>+'5. Diseño de Controles'!L84</f>
        <v>0</v>
      </c>
      <c r="U97" s="10">
        <f>+'5. Diseño de Controles'!M84</f>
        <v>0</v>
      </c>
      <c r="V97" s="176">
        <f>+'7. Indicadores'!C84</f>
        <v>0</v>
      </c>
    </row>
    <row r="98" spans="1:22" ht="92.25" customHeight="1" x14ac:dyDescent="0.2">
      <c r="A98" s="190"/>
      <c r="B98" s="189"/>
      <c r="C98" s="182">
        <v>28</v>
      </c>
      <c r="D98" s="185" t="str">
        <f>+'1. Identificación del riesgo'!C37</f>
        <v>Alterar o manipular  la información critica y sensible contenida en la liquidación del sistema de seguridad social buscando favorecimiento propio y/o de un tercero.</v>
      </c>
      <c r="E98" s="7" t="str">
        <f>+'2. Descripción del Riesgo'!D91</f>
        <v>Deficientes controles internos en el proceso</v>
      </c>
      <c r="F98" s="199" t="str">
        <f>+'2. Descripción del Riesgo'!E91</f>
        <v>1. Detrimento patrimonial.
2. Investigaciones disciplinarias y penales.
3. Degradación de la ética institucional
4. Afectación catastrófica de la imagen institucional</v>
      </c>
      <c r="G98" s="201" t="str">
        <f>+'3. Probabilidad'!C38</f>
        <v>IMPROBABLE</v>
      </c>
      <c r="H98" s="201" t="str">
        <f>+'4. Impacto'!AP33</f>
        <v>CATASTRÓFICO</v>
      </c>
      <c r="I98" s="196" t="str">
        <f>IF(OR(G98=0,H98=0),"",INDEX('Mapa de Calor'!$D$5:$H$9,MATCH(Mapa_de_Riesgo!G98:G100,'Mapa de Calor'!$B$5:$B$9,0),MATCH(Mapa_de_Riesgo!H98:H100,'Mapa de Calor'!$D$10:$H$10,0)))</f>
        <v>Zona Extrema</v>
      </c>
      <c r="J98" s="8" t="s">
        <v>35</v>
      </c>
      <c r="K98" s="201"/>
      <c r="L98" s="201"/>
      <c r="M98" s="195" t="str">
        <f>IF(OR(G98=0,H98=0),"",INDEX('Mapa de Calor'!$D$5:$H$9,MATCH(Mapa_de_Riesgo!G98:G100,'Mapa de Calor'!$B$5:$B$9,0),MATCH(Mapa_de_Riesgo!H98:H100,'Mapa de Calor'!$D$10:$H$10,0)))</f>
        <v>Zona Extrema</v>
      </c>
      <c r="N98" s="9" t="str">
        <f>+'5. Diseño de Controles'!F85</f>
        <v>Fortalecimiento de filtros al registro de liquidación de seguridad social; verificar que el listado de funcionarios este acorde con los registrados en la planta de la entidad, verificar salarios y reporte de novedades.</v>
      </c>
      <c r="O98" s="10" t="str">
        <f>+'5. Diseño de Controles'!G85</f>
        <v>Preventivo</v>
      </c>
      <c r="P98" s="10" t="str">
        <f>+'5. Diseño de Controles'!H85</f>
        <v>Jefe del talento humano</v>
      </c>
      <c r="Q98" s="11" t="str">
        <f>+'5. Diseño de Controles'!I85</f>
        <v>Mensual</v>
      </c>
      <c r="R98" s="10" t="str">
        <f>+'5. Diseño de Controles'!J85</f>
        <v>Garantizar la adecuada elaboración y pago de la seguridad social, sin lugar a ambigüedades, dudas o errores, que supongan un riesgo de pérdida de recursos financieros de la entidad para beneficiar a un tercero.</v>
      </c>
      <c r="S98" s="10" t="str">
        <f>+'5. Diseño de Controles'!K85</f>
        <v>El control es ejercicio por el responsable de la elaboración de la seguridad social, el Subgerente Financiero, jefe talento humano y por último Control Interno.</v>
      </c>
      <c r="T98" s="10" t="str">
        <f>+'5. Diseño de Controles'!L85</f>
        <v>Ante la identificación de una novedad no justificada en la liquidación de la seguridad social, se regresará al profesional universitario encargado, para su revisión y rectificación pertinente</v>
      </c>
      <c r="U98" s="10" t="str">
        <f>+'5. Diseño de Controles'!M85</f>
        <v>Planillas de seguridad social validadas</v>
      </c>
      <c r="V98" s="176" t="str">
        <f>+'7. Indicadores'!C85</f>
        <v>Indicador de Gestión
# de planillas de seguridad social filtradas y firmadas por los responsables de su revisión y validación / # de planillas de seguridad social  pagadas en el periodo</v>
      </c>
    </row>
    <row r="99" spans="1:22" ht="92.25" customHeight="1" x14ac:dyDescent="0.2">
      <c r="A99" s="190"/>
      <c r="B99" s="189"/>
      <c r="C99" s="183"/>
      <c r="D99" s="186"/>
      <c r="E99" s="7" t="str">
        <f>+'2. Descripción del Riesgo'!D92</f>
        <v>Ausencia de valores éticos, amiguismo y Tráfico de influencias</v>
      </c>
      <c r="F99" s="200"/>
      <c r="G99" s="217"/>
      <c r="H99" s="217"/>
      <c r="I99" s="196"/>
      <c r="J99" s="8" t="s">
        <v>35</v>
      </c>
      <c r="K99" s="217"/>
      <c r="L99" s="217"/>
      <c r="M99" s="195"/>
      <c r="N99" s="9" t="str">
        <f>+'5. Diseño de Controles'!F86</f>
        <v>Acciones de seguimiento por parte de la oficina de control interno a la liquidación de la seguridad social.</v>
      </c>
      <c r="O99" s="10" t="str">
        <f>+'5. Diseño de Controles'!G86</f>
        <v>Preventivo</v>
      </c>
      <c r="P99" s="10" t="str">
        <f>+'5. Diseño de Controles'!H86</f>
        <v>Oficina de Control Interno</v>
      </c>
      <c r="Q99" s="11" t="str">
        <f>+'5. Diseño de Controles'!I86</f>
        <v>Según Programación Anual de Auditorías</v>
      </c>
      <c r="R99" s="10" t="str">
        <f>+'5. Diseño de Controles'!J86</f>
        <v>Incorporar dentro de las auditorías a talento humano, el seguimiento a los pagos de seguridad social.</v>
      </c>
      <c r="S99" s="10" t="str">
        <f>+'5. Diseño de Controles'!K86</f>
        <v>Se verifica que los conceptos liquidados en la liquidación de la seguridad social mensual y en sus novedades corresponda a los criterios legales y a la realidad en cada caso o por cada funcionario</v>
      </c>
      <c r="T99" s="10" t="str">
        <f>+'5. Diseño de Controles'!L86</f>
        <v>Ante la detección de inconsistencias en las liquidaciones de seguridad social una vez revisadas por los filtros, se comunicara a la oficina de talento humano para que inicie la investigación preliminar correspondiente</v>
      </c>
      <c r="U99" s="10" t="str">
        <f>+'5. Diseño de Controles'!M86</f>
        <v>Informes de auditorías a liquidaciones de seguridad social</v>
      </c>
      <c r="V99" s="176" t="str">
        <f>+'7. Indicadores'!C86</f>
        <v>Indicador de Gestión
# de auditorías o seguimientos de control interno ejecutadas sobre la liquidación de planillas de seguridad social / # de auditorías o seguimientos programados</v>
      </c>
    </row>
    <row r="100" spans="1:22" ht="102.75" customHeight="1" x14ac:dyDescent="0.2">
      <c r="A100" s="190"/>
      <c r="B100" s="189"/>
      <c r="C100" s="184"/>
      <c r="D100" s="187"/>
      <c r="E100" s="7">
        <f>+'2. Descripción del Riesgo'!D93</f>
        <v>0</v>
      </c>
      <c r="F100" s="200"/>
      <c r="G100" s="224"/>
      <c r="H100" s="224"/>
      <c r="I100" s="196"/>
      <c r="J100" s="8"/>
      <c r="K100" s="224"/>
      <c r="L100" s="224"/>
      <c r="M100" s="195"/>
      <c r="N100" s="9">
        <f>+'5. Diseño de Controles'!F87</f>
        <v>0</v>
      </c>
      <c r="O100" s="10">
        <f>+'5. Diseño de Controles'!G87</f>
        <v>0</v>
      </c>
      <c r="P100" s="10">
        <f>+'5. Diseño de Controles'!H87</f>
        <v>0</v>
      </c>
      <c r="Q100" s="11">
        <f>+'5. Diseño de Controles'!I87</f>
        <v>0</v>
      </c>
      <c r="R100" s="10">
        <f>+'5. Diseño de Controles'!J87</f>
        <v>0</v>
      </c>
      <c r="S100" s="10">
        <f>+'5. Diseño de Controles'!K87</f>
        <v>0</v>
      </c>
      <c r="T100" s="10">
        <f>+'5. Diseño de Controles'!L87</f>
        <v>0</v>
      </c>
      <c r="U100" s="10">
        <f>+'5. Diseño de Controles'!M87</f>
        <v>0</v>
      </c>
      <c r="V100" s="176">
        <f>+'7. Indicadores'!C87</f>
        <v>0</v>
      </c>
    </row>
    <row r="101" spans="1:22" ht="150" customHeight="1" x14ac:dyDescent="0.2">
      <c r="A101" s="192" t="s">
        <v>378</v>
      </c>
      <c r="B101" s="191" t="s">
        <v>379</v>
      </c>
      <c r="C101" s="197">
        <v>29</v>
      </c>
      <c r="D101" s="200" t="str">
        <f>+'1. Identificación del riesgo'!C38</f>
        <v>Manipulación o adulteración del Sistema de información (bases de datos) para sacar provecho.</v>
      </c>
      <c r="E101" s="7" t="str">
        <f>+'2. Descripción del Riesgo'!D94</f>
        <v>Deficientes controles internos en el proceso</v>
      </c>
      <c r="F101" s="199" t="str">
        <f>+'2. Descripción del Riesgo'!E94</f>
        <v>1. Investigaciones disciplinarias y fiscales.
2. Pérdida de información.
3. Deterioro de la imagen institucional.
4. Pérdida de autoridad.</v>
      </c>
      <c r="G101" s="194" t="str">
        <f>+'3. Probabilidad'!C39</f>
        <v>IMPROBABLE</v>
      </c>
      <c r="H101" s="194" t="str">
        <f>+'4. Impacto'!AP34</f>
        <v>CATASTRÓFICO</v>
      </c>
      <c r="I101" s="196" t="str">
        <f>IF(OR(G101=0,H101=0),"",INDEX('Mapa de Calor'!$D$5:$H$9,MATCH(Mapa_de_Riesgo!G101:G103,'Mapa de Calor'!$B$5:$B$9,0),MATCH(Mapa_de_Riesgo!H101:H103,'Mapa de Calor'!$D$10:$H$10,0)))</f>
        <v>Zona Extrema</v>
      </c>
      <c r="J101" s="8" t="s">
        <v>35</v>
      </c>
      <c r="K101" s="194" t="s">
        <v>58</v>
      </c>
      <c r="L101" s="194" t="s">
        <v>33</v>
      </c>
      <c r="M101" s="195" t="str">
        <f>IF(OR(G101=0,H101=0),"",INDEX('Mapa de Calor'!$D$5:$H$9,MATCH(Mapa_de_Riesgo!G101:G103,'Mapa de Calor'!$B$5:$B$9,0),MATCH(Mapa_de_Riesgo!H101:H103,'Mapa de Calor'!$D$10:$H$10,0)))</f>
        <v>Zona Extrema</v>
      </c>
      <c r="N101" s="9" t="str">
        <f>+'5. Diseño de Controles'!F88</f>
        <v>implementar una herramienta de seguridad sobre las bases de datos</v>
      </c>
      <c r="O101" s="10" t="str">
        <f>+'5. Diseño de Controles'!G88</f>
        <v>Preventivo</v>
      </c>
      <c r="P101" s="10" t="str">
        <f>+'5. Diseño de Controles'!H88</f>
        <v>Jefe de Sistemas</v>
      </c>
      <c r="Q101" s="11" t="str">
        <f>+'5. Diseño de Controles'!I88</f>
        <v>Semanalmente</v>
      </c>
      <c r="R101" s="10" t="str">
        <f>+'5. Diseño de Controles'!J88</f>
        <v>Verificar la elaboración de copias de seguridad a los sistemas de información e información institucional priorizada</v>
      </c>
      <c r="S101" s="10" t="str">
        <f>+'5. Diseño de Controles'!K88</f>
        <v>Realizar backup semanales sobre la información recibida y almacenada en los equipos de cómputo de la entidad, depositarla en la nube o en un equipo que se encuentre fuera de las instalaciones de la entidad.</v>
      </c>
      <c r="T101" s="10" t="str">
        <f>+'5. Diseño de Controles'!L88</f>
        <v>En el evento de detectarse que no se hacen los back up en la oportunidad, cantidad o sobre los equipos que los requieren, se comunica al responsable de sistemas para que los haga en el menor tiempo posible y se le comunica a la Oficina de Control interno para el seguimiento que les corresponde.</v>
      </c>
      <c r="U101" s="10" t="str">
        <f>+'5. Diseño de Controles'!M88</f>
        <v>Back ups semanales</v>
      </c>
      <c r="V101" s="176" t="str">
        <f>+'7. Indicadores'!C88</f>
        <v>Indicador de Gestión
# de planillas de seguridad social filtradas y firmadas por los responsables de su revisión y validación / # de planillas de seguridad social  pagadas en el periodo</v>
      </c>
    </row>
    <row r="102" spans="1:22" ht="153.75" customHeight="1" x14ac:dyDescent="0.2">
      <c r="A102" s="192"/>
      <c r="B102" s="191"/>
      <c r="C102" s="197"/>
      <c r="D102" s="200"/>
      <c r="E102" s="7" t="str">
        <f>+'2. Descripción del Riesgo'!D95</f>
        <v>Ausencia de valores éticos y amiguismo</v>
      </c>
      <c r="F102" s="200"/>
      <c r="G102" s="194"/>
      <c r="H102" s="194"/>
      <c r="I102" s="196"/>
      <c r="J102" s="8" t="s">
        <v>35</v>
      </c>
      <c r="K102" s="194"/>
      <c r="L102" s="194"/>
      <c r="M102" s="195"/>
      <c r="N102" s="9" t="str">
        <f>+'5. Diseño de Controles'!F89</f>
        <v>Implementación y Socialización del Código de Integridad, que implique el desarrollo institucional de la caja de herramientas (encuestas, compromisos, plan de acción)</v>
      </c>
      <c r="O102" s="10" t="str">
        <f>+'5. Diseño de Controles'!G89</f>
        <v>Preventivo</v>
      </c>
      <c r="P102" s="10" t="str">
        <f>+'5. Diseño de Controles'!H89</f>
        <v>Jefe de Talento Humano</v>
      </c>
      <c r="Q102" s="11" t="str">
        <f>+'5. Diseño de Controles'!I89</f>
        <v>1 vez, en el primer cuatrimestre del 2021</v>
      </c>
      <c r="R102" s="10" t="str">
        <f>+'5. Diseño de Controles'!J89</f>
        <v>Interiorizar una cultura institucional basada en la integridad, propiciando la coherencia que debe existir en el servidor público entre sus realizaciones y las promesas o planeación institucional.</v>
      </c>
      <c r="S102" s="10" t="str">
        <f>+'5. Diseño de Controles'!K89</f>
        <v>Se debe implementar el Código de Integridad a través de las actividades inherentes al desarrollo de la Caja de Herramientas establecida por la función pública, y una vez adoptado el Código de Integridad se debe socializar a todos los funciones de la entidad.</v>
      </c>
      <c r="T102" s="10" t="str">
        <f>+'5. Diseño de Controles'!L89</f>
        <v>Como consecuencia de la no implementación del Código de Integridad, el Gerente o el Subgerente Administrativo o Control Interno podrán hacer los requerimientos, solicitudes o procedimientos derivados del incumplimiento de la acción.</v>
      </c>
      <c r="U102" s="10" t="str">
        <f>+'5. Diseño de Controles'!M89</f>
        <v>Registros de mesas de trabajo, formatos y encuestas diligenciadas, registros fotográficos y planillas de asistencia de socialización o actas.</v>
      </c>
      <c r="V102" s="176" t="str">
        <f>+'7. Indicadores'!C89</f>
        <v>Indicador de Gestión
# de auditorías o seguimientos de control interno ejecutadas sobre la liquidación de planillas de seguridad social / # de auditorías o seguimientos programados</v>
      </c>
    </row>
    <row r="103" spans="1:22" ht="76.5" customHeight="1" x14ac:dyDescent="0.2">
      <c r="A103" s="192"/>
      <c r="B103" s="191"/>
      <c r="C103" s="197"/>
      <c r="D103" s="200"/>
      <c r="E103" s="7" t="str">
        <f>+'2. Descripción del Riesgo'!D96</f>
        <v>Deficiencias en las restricciones de las bases de datos</v>
      </c>
      <c r="F103" s="200"/>
      <c r="G103" s="194"/>
      <c r="H103" s="194"/>
      <c r="I103" s="196"/>
      <c r="J103" s="8" t="s">
        <v>35</v>
      </c>
      <c r="K103" s="194"/>
      <c r="L103" s="194"/>
      <c r="M103" s="195"/>
      <c r="N103" s="9" t="str">
        <f>+'5. Diseño de Controles'!F90</f>
        <v>Definir usuarios y perfiles del personal autorizado para administrar y gestionar las bases de datos de la entidad.</v>
      </c>
      <c r="O103" s="10" t="str">
        <f>+'5. Diseño de Controles'!G90</f>
        <v>Preventivo</v>
      </c>
      <c r="P103" s="10" t="str">
        <f>+'5. Diseño de Controles'!H90</f>
        <v>Jefe de Sistemas</v>
      </c>
      <c r="Q103" s="11" t="str">
        <f>+'5. Diseño de Controles'!I90</f>
        <v>1 vez, en el primer semestre de 2021</v>
      </c>
      <c r="R103" s="10" t="str">
        <f>+'5. Diseño de Controles'!J90</f>
        <v>Evitar que personas ajenas al proceso accedan a las bases de datos, con el fin de modificarlas.</v>
      </c>
      <c r="S103" s="10" t="str">
        <f>+'5. Diseño de Controles'!K90</f>
        <v xml:space="preserve">Se realiza la asignación de claves y usuarios a las personas competentes las cuales tienen esa función definida el manual de  funciones y competencias laborales. Se les asigna la clave y se le informa que ésta es de carácter personal e intransferible. </v>
      </c>
      <c r="T103" s="10" t="str">
        <f>+'5. Diseño de Controles'!L90</f>
        <v xml:space="preserve">El Préstamo de usuario, el uso inadecuado de la información contenida en las base de datos administradas o la edición de la información contenida en ellas será motivo de sanciones que iniciará la Jefatura de Gestión Humana. </v>
      </c>
      <c r="U103" s="10" t="str">
        <f>+'5. Diseño de Controles'!M90</f>
        <v>Registro de asignación de usuarios y claves</v>
      </c>
      <c r="V103" s="176" t="str">
        <f>+'7. Indicadores'!C90</f>
        <v>Indicador de Cumplimiento
Registro de asignación de usuarios y claves a funcionarios competentes.</v>
      </c>
    </row>
    <row r="104" spans="1:22" ht="120" customHeight="1" x14ac:dyDescent="0.2">
      <c r="A104" s="192"/>
      <c r="B104" s="191"/>
      <c r="C104" s="206">
        <v>30</v>
      </c>
      <c r="D104" s="208" t="str">
        <f>+'1. Identificación del riesgo'!C39</f>
        <v>Dar de baja, irregularmente, a bienes de la entidad para obtener provecho o favorecer a terceros.</v>
      </c>
      <c r="E104" s="7" t="str">
        <f>+'2. Descripción del Riesgo'!D97</f>
        <v>Tráfico de influencias</v>
      </c>
      <c r="F104" s="199" t="str">
        <f>+'2. Descripción del Riesgo'!E97</f>
        <v>1. Deterioro de la imagen institucional.
2. Investigaciones disciplinarias y fiscales.
3. Deterioro de la confianza ciudadana.
4. Pérdida de la autoridad.</v>
      </c>
      <c r="G104" s="201" t="str">
        <f>+'3. Probabilidad'!C40</f>
        <v>IMPROBABLE</v>
      </c>
      <c r="H104" s="201" t="str">
        <f>+'4. Impacto'!AP35</f>
        <v>CATASTRÓFICO</v>
      </c>
      <c r="I104" s="196" t="str">
        <f>IF(OR(G104=0,H104=0),"",INDEX('Mapa de Calor'!$D$5:$H$9,MATCH(Mapa_de_Riesgo!G104:G106,'Mapa de Calor'!$B$5:$B$9,0),MATCH(Mapa_de_Riesgo!H104:H106,'Mapa de Calor'!$D$10:$H$10,0)))</f>
        <v>Zona Extrema</v>
      </c>
      <c r="J104" s="8" t="s">
        <v>35</v>
      </c>
      <c r="K104" s="201" t="s">
        <v>36</v>
      </c>
      <c r="L104" s="201" t="s">
        <v>33</v>
      </c>
      <c r="M104" s="195" t="str">
        <f>IF(OR(G104=0,H104=0),"",INDEX('Mapa de Calor'!$D$5:$H$9,MATCH(Mapa_de_Riesgo!G104:G106,'Mapa de Calor'!$B$5:$B$9,0),MATCH(Mapa_de_Riesgo!H104:H106,'Mapa de Calor'!$D$10:$H$10,0)))</f>
        <v>Zona Extrema</v>
      </c>
      <c r="N104" s="9" t="str">
        <f>+'5. Diseño de Controles'!F91</f>
        <v>Implementación y Socialización del Código de Integridad, que implique el desarrollo institucional de la caja de herramientas (encuestas, compromisos, plan de acción)</v>
      </c>
      <c r="O104" s="10" t="str">
        <f>+'5. Diseño de Controles'!G91</f>
        <v>Preventivo</v>
      </c>
      <c r="P104" s="10" t="str">
        <f>+'5. Diseño de Controles'!H91</f>
        <v>Jefe de Talento Humano</v>
      </c>
      <c r="Q104" s="11" t="str">
        <f>+'5. Diseño de Controles'!I91</f>
        <v>1 vez, en el primer cuatrimestre del 2021</v>
      </c>
      <c r="R104" s="10" t="str">
        <f>+'5. Diseño de Controles'!J91</f>
        <v>Interiorizar una cultura institucional basada en la integridad, propiciando la coherencia que debe existir en el servidor público entre sus realizaciones y las promesas o planeación institucional.</v>
      </c>
      <c r="S104" s="10" t="str">
        <f>+'5. Diseño de Controles'!K91</f>
        <v>Se debe implementar el Código de Integridad a través de las actividades inherentes al desarrollo de la Caja de Herramientas establecida por la función pública, y una vez adoptado el Código de Integridad se debe socializar a todos los funciones de la entidad.</v>
      </c>
      <c r="T104" s="10" t="str">
        <f>+'5. Diseño de Controles'!L91</f>
        <v>Como consecuencia de la no implementación del Código de Integridad, el Gerente o el Subgerente Administrativo o Control Interno podrán hacer los requerimientos, solicitudes o procedimientos derivados del incumplimiento de la acción.</v>
      </c>
      <c r="U104" s="10" t="str">
        <f>+'5. Diseño de Controles'!M91</f>
        <v>Registros de mesas de trabajo, formatos y encuestas diligenciadas, registros fotográficos y planillas de asistencia de socialización o actas.</v>
      </c>
      <c r="V104" s="176" t="str">
        <f>+'7. Indicadores'!C91</f>
        <v>Indicador de Cumplimiento
Código de Integridad adoptado y socializado</v>
      </c>
    </row>
    <row r="105" spans="1:22" ht="120" customHeight="1" x14ac:dyDescent="0.2">
      <c r="A105" s="192"/>
      <c r="B105" s="191"/>
      <c r="C105" s="206"/>
      <c r="D105" s="208"/>
      <c r="E105" s="7" t="str">
        <f>+'2. Descripción del Riesgo'!D98</f>
        <v>Deficientes controles internos en el proceso</v>
      </c>
      <c r="F105" s="200"/>
      <c r="G105" s="201"/>
      <c r="H105" s="201"/>
      <c r="I105" s="196"/>
      <c r="J105" s="8" t="s">
        <v>35</v>
      </c>
      <c r="K105" s="201"/>
      <c r="L105" s="201"/>
      <c r="M105" s="195"/>
      <c r="N105" s="9" t="str">
        <f>+'5. Diseño de Controles'!F92</f>
        <v>Conformar un Comité de bajas de bienes para gestionar el proceso de bienes dados de baja</v>
      </c>
      <c r="O105" s="10" t="str">
        <f>+'5. Diseño de Controles'!G92</f>
        <v>Preventivo</v>
      </c>
      <c r="P105" s="10" t="str">
        <f>+'5. Diseño de Controles'!H92</f>
        <v>Subgerente Administrativo y Subgerente Financiero y Comité de Sostenibilidad Contable</v>
      </c>
      <c r="Q105" s="11" t="str">
        <f>+'5. Diseño de Controles'!I92</f>
        <v>Cuando se den de baja a bienes de la entidad</v>
      </c>
      <c r="R105" s="10" t="str">
        <f>+'5. Diseño de Controles'!J92</f>
        <v>Verificar, el Comité de bajas, que los bienes dados de baja cumplan las características establecidas en la ley y/o se cumpla el procedimiento interno que se diseñe para ello.</v>
      </c>
      <c r="S105" s="10" t="str">
        <f>+'5. Diseño de Controles'!K92</f>
        <v>Se identifican por sus características y estado a los bienes  dados de baja, se verifica que respondan al estado de conservación o funcionamiento que se exige para ello, que se haya cumplido el procedimiento establecido, que participen los miembros del Comité de Bajas y que se declaren en obsolescencia.</v>
      </c>
      <c r="T105" s="10" t="str">
        <f>+'5. Diseño de Controles'!L92</f>
        <v>Cuando se detecte que el Comité de bajas no autorizó o no participó del proceso de Baja de Bienes, se debe suspender la actuación y comunicarlo al comité para que asuma sus competencias.</v>
      </c>
      <c r="U105" s="10" t="str">
        <f>+'5. Diseño de Controles'!M92</f>
        <v>Acto de conformación del comité de bajas y actas.</v>
      </c>
      <c r="V105" s="176" t="str">
        <f>+'7. Indicadores'!C92</f>
        <v>Indicador de Cumplimiento                       
Comité de bajas conformado</v>
      </c>
    </row>
    <row r="106" spans="1:22" ht="15" x14ac:dyDescent="0.2">
      <c r="A106" s="192"/>
      <c r="B106" s="191"/>
      <c r="C106" s="206"/>
      <c r="D106" s="208"/>
      <c r="E106" s="7">
        <f>+'2. Descripción del Riesgo'!D99</f>
        <v>0</v>
      </c>
      <c r="F106" s="200"/>
      <c r="G106" s="201"/>
      <c r="H106" s="201"/>
      <c r="I106" s="196"/>
      <c r="J106" s="8"/>
      <c r="K106" s="201"/>
      <c r="L106" s="201"/>
      <c r="M106" s="195"/>
      <c r="N106" s="9">
        <f>+'5. Diseño de Controles'!F93</f>
        <v>0</v>
      </c>
      <c r="O106" s="10">
        <f>+'5. Diseño de Controles'!G93</f>
        <v>0</v>
      </c>
      <c r="P106" s="10">
        <f>+'5. Diseño de Controles'!H93</f>
        <v>0</v>
      </c>
      <c r="Q106" s="11">
        <f>+'5. Diseño de Controles'!I93</f>
        <v>0</v>
      </c>
      <c r="R106" s="10">
        <f>+'5. Diseño de Controles'!J93</f>
        <v>0</v>
      </c>
      <c r="S106" s="10">
        <f>+'5. Diseño de Controles'!K93</f>
        <v>0</v>
      </c>
      <c r="T106" s="10">
        <f>+'5. Diseño de Controles'!L93</f>
        <v>0</v>
      </c>
      <c r="U106" s="10">
        <f>+'5. Diseño de Controles'!M93</f>
        <v>0</v>
      </c>
      <c r="V106" s="176">
        <f>+'7. Indicadores'!C93</f>
        <v>0</v>
      </c>
    </row>
    <row r="107" spans="1:22" ht="75" customHeight="1" x14ac:dyDescent="0.2">
      <c r="A107" s="192"/>
      <c r="B107" s="191"/>
      <c r="C107" s="206">
        <v>31</v>
      </c>
      <c r="D107" s="208" t="str">
        <f>+'1. Identificación del riesgo'!C40</f>
        <v>Realizar pagos sin el lleno de los requisitos legales, con el fin de favorecer a terceros.</v>
      </c>
      <c r="E107" s="7" t="str">
        <f>+'2. Descripción del Riesgo'!D100</f>
        <v>Deficiencias en los controles de revisión y aprobación de pagos</v>
      </c>
      <c r="F107" s="199" t="str">
        <f>+'2. Descripción del Riesgo'!E100</f>
        <v>1. Investigaciones disciplinarias.
2. Detrimento patrimonial
3. Pérdida de autoridad y de credibilidad en la entidad</v>
      </c>
      <c r="G107" s="201" t="str">
        <f>+'3. Probabilidad'!C41</f>
        <v>PROBABLE</v>
      </c>
      <c r="H107" s="201" t="str">
        <f>+'4. Impacto'!AP36</f>
        <v>CATASTRÓFICO</v>
      </c>
      <c r="I107" s="196" t="str">
        <f>IF(OR(G107=0,H107=0),"",INDEX('Mapa de Calor'!$D$5:$H$9,MATCH(Mapa_de_Riesgo!G107:G109,'Mapa de Calor'!$B$5:$B$9,0),MATCH(Mapa_de_Riesgo!H107:H109,'Mapa de Calor'!$D$10:$H$10,0)))</f>
        <v>Zona Extrema</v>
      </c>
      <c r="J107" s="8" t="s">
        <v>35</v>
      </c>
      <c r="K107" s="201" t="s">
        <v>32</v>
      </c>
      <c r="L107" s="201" t="s">
        <v>33</v>
      </c>
      <c r="M107" s="195" t="str">
        <f>IF(OR(G107=0,H107=0),"",INDEX('Mapa de Calor'!$D$5:$H$9,MATCH(Mapa_de_Riesgo!G107:G109,'Mapa de Calor'!$B$5:$B$9,0),MATCH(Mapa_de_Riesgo!H107:H109,'Mapa de Calor'!$D$10:$H$10,0)))</f>
        <v>Zona Extrema</v>
      </c>
      <c r="N107" s="9" t="str">
        <f>+'5. Diseño de Controles'!F94</f>
        <v>Verificación del lleno de los requisitos</v>
      </c>
      <c r="O107" s="10" t="str">
        <f>+'5. Diseño de Controles'!G94</f>
        <v>Preventivo</v>
      </c>
      <c r="P107" s="10" t="str">
        <f>+'5. Diseño de Controles'!H94</f>
        <v>Jefe de Tesorería, Jefe de Contabilidad, Jefe de Presupuesto.</v>
      </c>
      <c r="Q107" s="11" t="str">
        <f>+'5. Diseño de Controles'!I94</f>
        <v>Permanente</v>
      </c>
      <c r="R107" s="10" t="str">
        <f>+'5. Diseño de Controles'!J94</f>
        <v>Evitar el pago de Obligaciones Presupuestales sin el lleno de los requisitos legales y contractuales</v>
      </c>
      <c r="S107" s="10" t="str">
        <f>+'5. Diseño de Controles'!K94</f>
        <v>Verificando los documentos soportes de la cuenta de cobro aportados, diligenciando el formato de verificación de requisitos para pagos de conformidad con el procedimiento establecido para tal fin.</v>
      </c>
      <c r="T107" s="10" t="str">
        <f>+'5. Diseño de Controles'!L94</f>
        <v>Cuando se evidencie la ausencia de unos de los requisitos legales de soporte para procedencia de la orden de pago, no se continuará con el procedimiento para pago y se regresará para que se aporten los documentos pendientes.</v>
      </c>
      <c r="U107" s="10" t="str">
        <f>+'5. Diseño de Controles'!M94</f>
        <v>Lista de verificación de requisitos para pago diligenciada de conformidad</v>
      </c>
      <c r="V107" s="176" t="str">
        <f>+'7. Indicadores'!C94</f>
        <v>Indicador de gestión
# de contratos pagados con el cumplimiento de requisitos / # de contratos pagados *100</v>
      </c>
    </row>
    <row r="108" spans="1:22" ht="75" customHeight="1" x14ac:dyDescent="0.2">
      <c r="A108" s="192"/>
      <c r="B108" s="191"/>
      <c r="C108" s="206"/>
      <c r="D108" s="208"/>
      <c r="E108" s="7" t="str">
        <f>+'2. Descripción del Riesgo'!D101</f>
        <v>Ausencia de controles de parametrización en el software financiero de la entidad</v>
      </c>
      <c r="F108" s="200"/>
      <c r="G108" s="201"/>
      <c r="H108" s="201"/>
      <c r="I108" s="196"/>
      <c r="J108" s="8" t="s">
        <v>35</v>
      </c>
      <c r="K108" s="201"/>
      <c r="L108" s="201"/>
      <c r="M108" s="195"/>
      <c r="N108" s="9" t="str">
        <f>+'5. Diseño de Controles'!F95</f>
        <v>Gestionar la actualización del software financiero parametrizando  los criterios obligatorios para realizar los pago respectivos</v>
      </c>
      <c r="O108" s="10" t="str">
        <f>+'5. Diseño de Controles'!G95</f>
        <v>Preventivo</v>
      </c>
      <c r="P108" s="10" t="str">
        <f>+'5. Diseño de Controles'!H95</f>
        <v>Subgerencia Administrativa, Subgerencia Financiera, Jefe de Sistemas</v>
      </c>
      <c r="Q108" s="11" t="str">
        <f>+'5. Diseño de Controles'!I95</f>
        <v>Anual</v>
      </c>
      <c r="R108" s="10" t="str">
        <f>+'5. Diseño de Controles'!J95</f>
        <v>Contar con un programa de gestión financiera actualizado, que estandarice los pasos y requisitos para procedencia de los pagos, restringiendo o limitando aquellos que no cumplan con las obligaciones legales.</v>
      </c>
      <c r="S108" s="10" t="str">
        <f>+'5. Diseño de Controles'!K95</f>
        <v>Gestionar anualmente, la parametrización y/o actualización del software, de acuerdo con los cambios creados por el proveedor, o de conformidad con las normas legales vigentes.</v>
      </c>
      <c r="T108" s="10" t="str">
        <f>+'5. Diseño de Controles'!L95</f>
        <v>Cuando el software no se encuentre debidamente actualizado y/o se observe un riesgo por falta de parametrización con las exigencias legales vigentes, y siempre que suponga un riesgo para la seguridad de la administración de los recursos públicos, se deberá tramitar con mensaje de urgencia la actualización del programa informático tomando de manera provisional de ser necesario, las acciones manuales que permitan la adecuada ejecución de las operaciones.</v>
      </c>
      <c r="U108" s="10" t="str">
        <f>+'5. Diseño de Controles'!M95</f>
        <v>Software actualizado en funciones sobre verificación de pagos</v>
      </c>
      <c r="V108" s="176" t="str">
        <f>+'7. Indicadores'!C95</f>
        <v>Indicador de cumplimiento
Software financiero actualizado con parámetros para pagos</v>
      </c>
    </row>
    <row r="109" spans="1:22" ht="15" x14ac:dyDescent="0.2">
      <c r="A109" s="192"/>
      <c r="B109" s="191"/>
      <c r="C109" s="206"/>
      <c r="D109" s="208"/>
      <c r="E109" s="7">
        <f>+'2. Descripción del Riesgo'!D102</f>
        <v>0</v>
      </c>
      <c r="F109" s="200"/>
      <c r="G109" s="201"/>
      <c r="H109" s="201"/>
      <c r="I109" s="196"/>
      <c r="J109" s="8"/>
      <c r="K109" s="201"/>
      <c r="L109" s="201"/>
      <c r="M109" s="195"/>
      <c r="N109" s="9">
        <f>+'5. Diseño de Controles'!F96</f>
        <v>0</v>
      </c>
      <c r="O109" s="10">
        <f>+'5. Diseño de Controles'!G96</f>
        <v>0</v>
      </c>
      <c r="P109" s="10">
        <f>+'5. Diseño de Controles'!H96</f>
        <v>0</v>
      </c>
      <c r="Q109" s="11">
        <f>+'5. Diseño de Controles'!I96</f>
        <v>0</v>
      </c>
      <c r="R109" s="10">
        <f>+'5. Diseño de Controles'!J96</f>
        <v>0</v>
      </c>
      <c r="S109" s="10">
        <f>+'5. Diseño de Controles'!K96</f>
        <v>0</v>
      </c>
      <c r="T109" s="10">
        <f>+'5. Diseño de Controles'!L96</f>
        <v>0</v>
      </c>
      <c r="U109" s="10">
        <f>+'5. Diseño de Controles'!M96</f>
        <v>0</v>
      </c>
      <c r="V109" s="176">
        <f>+'7. Indicadores'!C96</f>
        <v>0</v>
      </c>
    </row>
    <row r="110" spans="1:22" ht="82.5" customHeight="1" x14ac:dyDescent="0.2">
      <c r="A110" s="192"/>
      <c r="B110" s="191"/>
      <c r="C110" s="206">
        <v>32</v>
      </c>
      <c r="D110" s="208" t="str">
        <f>+'1. Identificación del riesgo'!C41</f>
        <v>Alterar, injustificadamente, las liquidaciones de descuentos obligatorios (Retención en la Fuente, Estampillas).</v>
      </c>
      <c r="E110" s="7" t="str">
        <f>+'2. Descripción del Riesgo'!D103</f>
        <v>Deficiencias en los controles de revisión de liquidaciones sobre descuentos obligatorios</v>
      </c>
      <c r="F110" s="199" t="str">
        <f>+'2. Descripción del Riesgo'!E103</f>
        <v xml:space="preserve">1. Investigaciones disciplinarias.
2. Sanciones fiscales y administrativas
3. Detrimento patrimonial por pagos moratorios y sancionatorios
4. Pérdida de autoridad y de credibilidad en la entidad
</v>
      </c>
      <c r="G110" s="201" t="str">
        <f>+'3. Probabilidad'!C42</f>
        <v>IMPROBABLE</v>
      </c>
      <c r="H110" s="201" t="str">
        <f>+'4. Impacto'!AP37</f>
        <v>CATASTRÓFICO</v>
      </c>
      <c r="I110" s="196" t="str">
        <f>IF(OR(G110=0,H110=0),"",INDEX('Mapa de Calor'!$D$5:$H$9,MATCH(Mapa_de_Riesgo!G110:G112,'Mapa de Calor'!$B$5:$B$9,0),MATCH(Mapa_de_Riesgo!H110:H112,'Mapa de Calor'!$D$10:$H$10,0)))</f>
        <v>Zona Extrema</v>
      </c>
      <c r="J110" s="8" t="s">
        <v>35</v>
      </c>
      <c r="K110" s="201" t="s">
        <v>58</v>
      </c>
      <c r="L110" s="201" t="s">
        <v>33</v>
      </c>
      <c r="M110" s="195" t="str">
        <f>IF(OR(G110=0,H110=0),"",INDEX('Mapa de Calor'!$D$5:$H$9,MATCH(Mapa_de_Riesgo!G110:G112,'Mapa de Calor'!$B$5:$B$9,0),MATCH(Mapa_de_Riesgo!H110:H112,'Mapa de Calor'!$D$10:$H$10,0)))</f>
        <v>Zona Extrema</v>
      </c>
      <c r="N110" s="9" t="str">
        <f>+'5. Diseño de Controles'!F97</f>
        <v>Procedimientos de verificación de los cálculos aplicables a cada pago</v>
      </c>
      <c r="O110" s="10" t="str">
        <f>+'5. Diseño de Controles'!G97</f>
        <v>Preventivo</v>
      </c>
      <c r="P110" s="10" t="str">
        <f>+'5. Diseño de Controles'!H97</f>
        <v>Subgerente Financiero, Jefe de Contabilidad y Jefe de Tesorería</v>
      </c>
      <c r="Q110" s="11" t="str">
        <f>+'5. Diseño de Controles'!I97</f>
        <v>Permanente</v>
      </c>
      <c r="R110" s="10" t="str">
        <f>+'5. Diseño de Controles'!J97</f>
        <v>Evitar omitir el recaudo total o parcial, en los descuentos obligatorios sobre retenciones de Ley.</v>
      </c>
      <c r="S110" s="10" t="str">
        <f>+'5. Diseño de Controles'!K97</f>
        <v>Realizando la liquidación de impuestos correspondiente para cada uno de los pagos</v>
      </c>
      <c r="T110" s="10" t="str">
        <f>+'5. Diseño de Controles'!L97</f>
        <v>Ante la detección de un error en la liquidación de retenciones, se requerirá al proveedor del servicio correspondiente o contratista para efectuar los pagos respectivos.</v>
      </c>
      <c r="U110" s="10" t="str">
        <f>+'5. Diseño de Controles'!M97</f>
        <v>Liquidación de descuentos obligatorios sobre pagos</v>
      </c>
      <c r="V110" s="176" t="str">
        <f>+'7. Indicadores'!C97</f>
        <v>Indicador de gestión
# De pagos a los que se le aplicó correctamente los descuentos tributarios correspondientes / # de pagos donde aplicaban descuentos tributarios *100</v>
      </c>
    </row>
    <row r="111" spans="1:22" ht="82.5" customHeight="1" x14ac:dyDescent="0.2">
      <c r="A111" s="192"/>
      <c r="B111" s="191"/>
      <c r="C111" s="206"/>
      <c r="D111" s="208"/>
      <c r="E111" s="7" t="str">
        <f>+'2. Descripción del Riesgo'!D104</f>
        <v>Ausencia de controles de parametrización en el software financiero de la entidad</v>
      </c>
      <c r="F111" s="200"/>
      <c r="G111" s="201"/>
      <c r="H111" s="201"/>
      <c r="I111" s="196"/>
      <c r="J111" s="8" t="s">
        <v>35</v>
      </c>
      <c r="K111" s="201"/>
      <c r="L111" s="201"/>
      <c r="M111" s="195"/>
      <c r="N111" s="9" t="str">
        <f>+'5. Diseño de Controles'!F98</f>
        <v>Gestionar la actualización del software financiero parametrizando los criterios necesarios para calcular los descuentos obligatorios en los pagos.</v>
      </c>
      <c r="O111" s="10" t="str">
        <f>+'5. Diseño de Controles'!G98</f>
        <v>Preventivo</v>
      </c>
      <c r="P111" s="10" t="str">
        <f>+'5. Diseño de Controles'!H98</f>
        <v>Subgerencia Administrativa, Subgerencia Financiera, Jefe de Sistemas</v>
      </c>
      <c r="Q111" s="11" t="str">
        <f>+'5. Diseño de Controles'!I98</f>
        <v>Anual</v>
      </c>
      <c r="R111" s="10" t="str">
        <f>+'5. Diseño de Controles'!J98</f>
        <v>Contar con un programa de gestión financiera actualizado, que estandarice los cálculos de las deducciones obligatorias de acuerdo a los porcentajes establecidos para la nueva vigencia</v>
      </c>
      <c r="S111" s="10" t="str">
        <f>+'5. Diseño de Controles'!K98</f>
        <v>Gestionar anualmente, la parametrización y/o actualización del software, de acuerdo con los cambios creados por el proveedor, o de conformidad con las normas legales vigentes en materia tributaria</v>
      </c>
      <c r="T111" s="10" t="str">
        <f>+'5. Diseño de Controles'!L98</f>
        <v>Cuando el software no se encuentre debidamente actualizado y/o se observe un riesgo por falta de parametrización con las exigencias legales vigentes en materia tributaria, y siempre que suponga un riesgo para la seguridad de la administración de los recursos públicos, se deberá tramitar con mensaje de urgencia la actualización del programa informático tomando de manera provisional de ser necesario, las acciones manuales que permitan la adecuada ejecución de las operaciones.</v>
      </c>
      <c r="U111" s="10" t="str">
        <f>+'5. Diseño de Controles'!M98</f>
        <v>Software actualizado en funciones sobre deducciones tributarias</v>
      </c>
      <c r="V111" s="176" t="str">
        <f>+'7. Indicadores'!C98</f>
        <v>Indicador de cumplimiento
Software financiero actualizado con parámetros para calculas descuentos tributarios</v>
      </c>
    </row>
    <row r="112" spans="1:22" ht="15" x14ac:dyDescent="0.2">
      <c r="A112" s="192"/>
      <c r="B112" s="191"/>
      <c r="C112" s="206"/>
      <c r="D112" s="208"/>
      <c r="E112" s="7">
        <f>+'2. Descripción del Riesgo'!D105</f>
        <v>0</v>
      </c>
      <c r="F112" s="200"/>
      <c r="G112" s="201"/>
      <c r="H112" s="201"/>
      <c r="I112" s="196"/>
      <c r="J112" s="8"/>
      <c r="K112" s="201"/>
      <c r="L112" s="201"/>
      <c r="M112" s="195"/>
      <c r="N112" s="9">
        <f>+'5. Diseño de Controles'!F99</f>
        <v>0</v>
      </c>
      <c r="O112" s="10">
        <f>+'5. Diseño de Controles'!G99</f>
        <v>0</v>
      </c>
      <c r="P112" s="10">
        <f>+'5. Diseño de Controles'!H99</f>
        <v>0</v>
      </c>
      <c r="Q112" s="11">
        <f>+'5. Diseño de Controles'!I99</f>
        <v>0</v>
      </c>
      <c r="R112" s="10">
        <f>+'5. Diseño de Controles'!J99</f>
        <v>0</v>
      </c>
      <c r="S112" s="10">
        <f>+'5. Diseño de Controles'!K99</f>
        <v>0</v>
      </c>
      <c r="T112" s="10">
        <f>+'5. Diseño de Controles'!L99</f>
        <v>0</v>
      </c>
      <c r="U112" s="10">
        <f>+'5. Diseño de Controles'!M99</f>
        <v>0</v>
      </c>
      <c r="V112" s="176">
        <f>+'7. Indicadores'!C99</f>
        <v>0</v>
      </c>
    </row>
    <row r="113" spans="1:22" ht="75" customHeight="1" x14ac:dyDescent="0.2">
      <c r="A113" s="192"/>
      <c r="B113" s="191"/>
      <c r="C113" s="206">
        <v>33</v>
      </c>
      <c r="D113" s="208" t="str">
        <f>+'1. Identificación del riesgo'!C42</f>
        <v>Desviar el pago de descuentos realizados para terceros, de manera intencional.</v>
      </c>
      <c r="E113" s="7" t="str">
        <f>+'2. Descripción del Riesgo'!D106</f>
        <v>Deficiencias en los controles en la ejecución presupuestal</v>
      </c>
      <c r="F113" s="199" t="str">
        <f>+'2. Descripción del Riesgo'!E106</f>
        <v>1. Peculado por destinación diferente de recursos públicos.
2. Malversación de los recursos públicos.
3. Demandas y/o sanciones
4. Pérdida de autoridad y credibilidad en la entidad.</v>
      </c>
      <c r="G113" s="201" t="str">
        <f>+'3. Probabilidad'!C43</f>
        <v>RARA VEZ</v>
      </c>
      <c r="H113" s="201" t="str">
        <f>+'4. Impacto'!AP38</f>
        <v>CATASTRÓFICO</v>
      </c>
      <c r="I113" s="196" t="str">
        <f>IF(OR(G113=0,H113=0),"",INDEX('Mapa de Calor'!$D$5:$H$9,MATCH(Mapa_de_Riesgo!G113:G115,'Mapa de Calor'!$B$5:$B$9,0),MATCH(Mapa_de_Riesgo!H113:H115,'Mapa de Calor'!$D$10:$H$10,0)))</f>
        <v>Zona Extrema</v>
      </c>
      <c r="J113" s="8" t="s">
        <v>35</v>
      </c>
      <c r="K113" s="201" t="s">
        <v>58</v>
      </c>
      <c r="L113" s="201" t="s">
        <v>33</v>
      </c>
      <c r="M113" s="195" t="str">
        <f>IF(OR(G113=0,H113=0),"",INDEX('Mapa de Calor'!$D$5:$H$9,MATCH(Mapa_de_Riesgo!G113:G115,'Mapa de Calor'!$B$5:$B$9,0),MATCH(Mapa_de_Riesgo!H113:H115,'Mapa de Calor'!$D$10:$H$10,0)))</f>
        <v>Zona Extrema</v>
      </c>
      <c r="N113" s="9" t="str">
        <f>+'5. Diseño de Controles'!F100</f>
        <v>Monitoreo a las transferencias de impuestos</v>
      </c>
      <c r="O113" s="10" t="str">
        <f>+'5. Diseño de Controles'!G100</f>
        <v>Preventivo</v>
      </c>
      <c r="P113" s="10" t="str">
        <f>+'5. Diseño de Controles'!H100</f>
        <v>Subgerencia Financiera y Jefe de Presupuesto</v>
      </c>
      <c r="Q113" s="11" t="str">
        <f>+'5. Diseño de Controles'!I100</f>
        <v>Permanente</v>
      </c>
      <c r="R113" s="10" t="str">
        <f>+'5. Diseño de Controles'!J100</f>
        <v>Evitar que los recursos por concepto de descuentos tributarios sean direccionado de manera temporal o definitiva, para cubrir otros gastos de la entidad</v>
      </c>
      <c r="S113" s="10" t="str">
        <f>+'5. Diseño de Controles'!K100</f>
        <v>Se debe realizar seguimiento al destino de los recursos originados por descuentos de obligaciones tributarias e impedir su direccionamiento a cubrir gastos operaciones de la entidad</v>
      </c>
      <c r="T113" s="10" t="str">
        <f>+'5. Diseño de Controles'!L100</f>
        <v>Ante la identificación de posible utilización de recursos de obligaciones tributarias para gastos operacionales, se exigirá al funcionario para que devuelva los recursos  y se corre traslado a la oficina de control interno, y al responsable del control interno disciplinario para lo de sus competencias.</v>
      </c>
      <c r="U113" s="10" t="str">
        <f>+'5. Diseño de Controles'!M100</f>
        <v>Controles efectivos / No registro de pagos pendientes por concepto de retenciones</v>
      </c>
      <c r="V113" s="176" t="str">
        <f>+'7. Indicadores'!C100</f>
        <v>Indicador de cumplimiento
Valor de transferencias realizadas a las entidades correspondientes por deducciones tributarias / Valor de deducciones tributarias sobre los pagos *100</v>
      </c>
    </row>
    <row r="114" spans="1:22" ht="75" customHeight="1" x14ac:dyDescent="0.2">
      <c r="A114" s="192"/>
      <c r="B114" s="191"/>
      <c r="C114" s="206"/>
      <c r="D114" s="208"/>
      <c r="E114" s="7" t="str">
        <f>+'2. Descripción del Riesgo'!D107</f>
        <v>Falta de integridad en la gestión financiera</v>
      </c>
      <c r="F114" s="200"/>
      <c r="G114" s="201"/>
      <c r="H114" s="201"/>
      <c r="I114" s="196"/>
      <c r="J114" s="8" t="s">
        <v>35</v>
      </c>
      <c r="K114" s="201"/>
      <c r="L114" s="201"/>
      <c r="M114" s="195"/>
      <c r="N114" s="9" t="str">
        <f>+'5. Diseño de Controles'!F101</f>
        <v>Implementación y Socialización del Código de Integridad, que implique el desarrollo institucional de la caja de herramientas (encuestas, compromisos, plan de acción)</v>
      </c>
      <c r="O114" s="10" t="str">
        <f>+'5. Diseño de Controles'!G101</f>
        <v>Preventivo</v>
      </c>
      <c r="P114" s="10" t="str">
        <f>+'5. Diseño de Controles'!H101</f>
        <v>Gestión del Talento Humano</v>
      </c>
      <c r="Q114" s="11" t="str">
        <f>+'5. Diseño de Controles'!I101</f>
        <v>1 vez, en el primer cuatrimestre del 2021</v>
      </c>
      <c r="R114" s="10" t="str">
        <f>+'5. Diseño de Controles'!J101</f>
        <v>Interiorizar una cultura institucional basada en la integridad, propiciando la coherencia que debe existir en el servidor público entre sus realizaciones y las promesas o planeación institucional.</v>
      </c>
      <c r="S114" s="10" t="str">
        <f>+'5. Diseño de Controles'!K101</f>
        <v>Se debe implementar el Código de Integridad a través de las actividades inherentes al desarrollo de la Caja de Herramientas establecida por la función pública, y una vez adoptado el Código de Integridad se debe socializar a todos los funciones de la entidad.</v>
      </c>
      <c r="T114" s="10" t="str">
        <f>+'5. Diseño de Controles'!L101</f>
        <v>Como consecuencia de la no implementación del Código de Integridad, el Gerente o el Subgerente Administrativo o Control Interno podrán hacer los requerimientos, solicitudes o procedimientos derivados del incumplimiento de la acción.</v>
      </c>
      <c r="U114" s="10" t="str">
        <f>+'5. Diseño de Controles'!M101</f>
        <v>Registros de mesas de trabajo, formatos y encuestas diligenciadas, registros fotográficos y planillas de asistencia de socialización o actas.</v>
      </c>
      <c r="V114" s="176" t="str">
        <f>+'7. Indicadores'!C101</f>
        <v>Indicador de Cumplimiento
Código de Integridad adoptado y socializado</v>
      </c>
    </row>
    <row r="115" spans="1:22" ht="120" customHeight="1" x14ac:dyDescent="0.2">
      <c r="A115" s="192"/>
      <c r="B115" s="191"/>
      <c r="C115" s="206"/>
      <c r="D115" s="208"/>
      <c r="E115" s="7">
        <f>+'2. Descripción del Riesgo'!D108</f>
        <v>0</v>
      </c>
      <c r="F115" s="200"/>
      <c r="G115" s="201"/>
      <c r="H115" s="201"/>
      <c r="I115" s="196"/>
      <c r="J115" s="8"/>
      <c r="K115" s="201"/>
      <c r="L115" s="201"/>
      <c r="M115" s="195"/>
      <c r="N115" s="9">
        <f>+'5. Diseño de Controles'!F102</f>
        <v>0</v>
      </c>
      <c r="O115" s="10">
        <f>+'5. Diseño de Controles'!G102</f>
        <v>0</v>
      </c>
      <c r="P115" s="10">
        <f>+'5. Diseño de Controles'!H102</f>
        <v>0</v>
      </c>
      <c r="Q115" s="11">
        <f>+'5. Diseño de Controles'!I102</f>
        <v>0</v>
      </c>
      <c r="R115" s="10">
        <f>+'5. Diseño de Controles'!J102</f>
        <v>0</v>
      </c>
      <c r="S115" s="10">
        <f>+'5. Diseño de Controles'!K102</f>
        <v>0</v>
      </c>
      <c r="T115" s="10">
        <f>+'5. Diseño de Controles'!L102</f>
        <v>0</v>
      </c>
      <c r="U115" s="10">
        <f>+'5. Diseño de Controles'!M102</f>
        <v>0</v>
      </c>
      <c r="V115" s="176">
        <f>+'7. Indicadores'!C102</f>
        <v>0</v>
      </c>
    </row>
    <row r="116" spans="1:22" ht="60" customHeight="1" x14ac:dyDescent="0.2">
      <c r="A116" s="192"/>
      <c r="B116" s="191"/>
      <c r="C116" s="206">
        <v>34</v>
      </c>
      <c r="D116" s="208" t="str">
        <f>+'1. Identificación del riesgo'!C43</f>
        <v>Aceptar dinero o cualquier otra forma de remuneración a cambio de agilizar, retardar u omitir el pago de las obligaciones de la entidad.</v>
      </c>
      <c r="E116" s="7" t="str">
        <f>+'2. Descripción del Riesgo'!D109</f>
        <v>Falta de procedimientos y controles para administrar la priorización y el pago  de las obligaciones</v>
      </c>
      <c r="F116" s="199" t="str">
        <f>+'2. Descripción del Riesgo'!E109</f>
        <v xml:space="preserve">1. Sanciones disciplinarias.
2. Afectación de la imagen institucional.
3. Inequidad
</v>
      </c>
      <c r="G116" s="201" t="str">
        <f>+'3. Probabilidad'!C44</f>
        <v>PROBABLE</v>
      </c>
      <c r="H116" s="201" t="str">
        <f>+'4. Impacto'!AP39</f>
        <v>MAYOR</v>
      </c>
      <c r="I116" s="196" t="str">
        <f>IF(OR(G116=0,H116=0),"",INDEX('Mapa de Calor'!$D$5:$H$9,MATCH(Mapa_de_Riesgo!G116:G118,'Mapa de Calor'!$B$5:$B$9,0),MATCH(Mapa_de_Riesgo!H116:H118,'Mapa de Calor'!$D$10:$H$10,0)))</f>
        <v>Zona Extrema</v>
      </c>
      <c r="J116" s="8" t="s">
        <v>35</v>
      </c>
      <c r="K116" s="201" t="s">
        <v>91</v>
      </c>
      <c r="L116" s="201" t="s">
        <v>92</v>
      </c>
      <c r="M116" s="195" t="str">
        <f>IF(OR(G116=0,H116=0),"",INDEX('Mapa de Calor'!$D$5:$H$9,MATCH(Mapa_de_Riesgo!G116:G118,'Mapa de Calor'!$B$5:$B$9,0),MATCH(Mapa_de_Riesgo!H116:H118,'Mapa de Calor'!$D$10:$H$10,0)))</f>
        <v>Zona Extrema</v>
      </c>
      <c r="N116" s="9" t="str">
        <f>+'5. Diseño de Controles'!F103</f>
        <v>Aplicación de los procedimientos para pago</v>
      </c>
      <c r="O116" s="10" t="str">
        <f>+'5. Diseño de Controles'!G103</f>
        <v>Preventivo</v>
      </c>
      <c r="P116" s="10" t="str">
        <f>+'5. Diseño de Controles'!H103</f>
        <v>Subgerencia Financiera, Jefe de Tesorería y Jefe de Contabilidad</v>
      </c>
      <c r="Q116" s="11" t="str">
        <f>+'5. Diseño de Controles'!I103</f>
        <v>Permanente</v>
      </c>
      <c r="R116" s="10" t="str">
        <f>+'5. Diseño de Controles'!J103</f>
        <v>Busca observar los procedimientos para pago establecidos, respetando la secuencia de actividades y turnos de pago respectivos</v>
      </c>
      <c r="S116" s="10" t="str">
        <f>+'5. Diseño de Controles'!K103</f>
        <v>Remitirse al procedimiento para pago a proveedores y contratistas</v>
      </c>
      <c r="T116" s="10" t="str">
        <f>+'5. Diseño de Controles'!L103</f>
        <v>Ante el incumplimiento del procedimiento, de modo que cause perjuicio a un proveedor o contratista, podrá elevar el conocimiento de la situación a la oficina de control interno</v>
      </c>
      <c r="U116" s="10" t="str">
        <f>+'5. Diseño de Controles'!M103</f>
        <v>Procedimiento, gestión de cuentas de cobro</v>
      </c>
      <c r="V116" s="176" t="str">
        <f>+'7. Indicadores'!C103</f>
        <v>Indicador de gestión
# De pagos realizados de conformidad con el procedimiento / # de pagos realizados *100</v>
      </c>
    </row>
    <row r="117" spans="1:22" ht="60" customHeight="1" x14ac:dyDescent="0.2">
      <c r="A117" s="192"/>
      <c r="B117" s="191"/>
      <c r="C117" s="206"/>
      <c r="D117" s="208"/>
      <c r="E117" s="7" t="str">
        <f>+'2. Descripción del Riesgo'!D110</f>
        <v>Amiguismo, clientelismo, tráfico de influencias</v>
      </c>
      <c r="F117" s="200"/>
      <c r="G117" s="201"/>
      <c r="H117" s="201"/>
      <c r="I117" s="196"/>
      <c r="J117" s="8" t="s">
        <v>35</v>
      </c>
      <c r="K117" s="201"/>
      <c r="L117" s="201"/>
      <c r="M117" s="195"/>
      <c r="N117" s="9" t="str">
        <f>+'5. Diseño de Controles'!F104</f>
        <v>Implementación y Socialización del Código de Integridad, que implique el desarrollo institucional de la caja de herramientas (encuestas, compromisos, plan de acción)</v>
      </c>
      <c r="O117" s="10" t="str">
        <f>+'5. Diseño de Controles'!G104</f>
        <v>Preventivo</v>
      </c>
      <c r="P117" s="10" t="str">
        <f>+'5. Diseño de Controles'!H104</f>
        <v>Jefe de Talento Humano</v>
      </c>
      <c r="Q117" s="11" t="str">
        <f>+'5. Diseño de Controles'!I104</f>
        <v>1 vez, en el primer cuatrimestre del 2021</v>
      </c>
      <c r="R117" s="10" t="str">
        <f>+'5. Diseño de Controles'!J104</f>
        <v>Interiorizar una cultura institucional basada en la integridad, propiciando la coherencia que debe existir en el servidor público entre sus realizaciones y las promesas o planeación institucional.</v>
      </c>
      <c r="S117" s="10" t="str">
        <f>+'5. Diseño de Controles'!K104</f>
        <v>Se debe implementar el Código de Integridad a través de las actividades inherentes al desarrollo de la Caja de Herramientas establecida por la función pública, y una vez adoptado el Código de Integridad se debe socializar a todos los funciones de la entidad.</v>
      </c>
      <c r="T117" s="10" t="str">
        <f>+'5. Diseño de Controles'!L104</f>
        <v>Como consecuencia de la no implementación del Código de Integridad, el Gerente o el Subgerente Administrativo o Control Interno podrán hacer los requerimientos, solicitudes o procedimientos derivados del incumplimiento de la acción.</v>
      </c>
      <c r="U117" s="10" t="str">
        <f>+'5. Diseño de Controles'!M104</f>
        <v>Registros de mesas de trabajo, formatos y encuestas diligenciadas, registros fotográficos y planillas de asistencia de socialización o actas.</v>
      </c>
      <c r="V117" s="176" t="str">
        <f>+'7. Indicadores'!C104</f>
        <v>Indicador de Cumplimiento
Código de Integridad adoptado y socializado</v>
      </c>
    </row>
    <row r="118" spans="1:22" ht="120" customHeight="1" x14ac:dyDescent="0.2">
      <c r="A118" s="192"/>
      <c r="B118" s="191"/>
      <c r="C118" s="206"/>
      <c r="D118" s="208"/>
      <c r="E118" s="7">
        <f>+'2. Descripción del Riesgo'!D111</f>
        <v>0</v>
      </c>
      <c r="F118" s="200"/>
      <c r="G118" s="201"/>
      <c r="H118" s="201"/>
      <c r="I118" s="196"/>
      <c r="J118" s="8"/>
      <c r="K118" s="201"/>
      <c r="L118" s="201"/>
      <c r="M118" s="195"/>
      <c r="N118" s="9">
        <f>+'5. Diseño de Controles'!F105</f>
        <v>0</v>
      </c>
      <c r="O118" s="10">
        <f>+'5. Diseño de Controles'!G105</f>
        <v>0</v>
      </c>
      <c r="P118" s="10">
        <f>+'5. Diseño de Controles'!H105</f>
        <v>0</v>
      </c>
      <c r="Q118" s="11">
        <f>+'5. Diseño de Controles'!I105</f>
        <v>0</v>
      </c>
      <c r="R118" s="10">
        <f>+'5. Diseño de Controles'!J105</f>
        <v>0</v>
      </c>
      <c r="S118" s="10">
        <f>+'5. Diseño de Controles'!K105</f>
        <v>0</v>
      </c>
      <c r="T118" s="10">
        <f>+'5. Diseño de Controles'!L105</f>
        <v>0</v>
      </c>
      <c r="U118" s="10">
        <f>+'5. Diseño de Controles'!M105</f>
        <v>0</v>
      </c>
      <c r="V118" s="176">
        <f>+'7. Indicadores'!C105</f>
        <v>0</v>
      </c>
    </row>
    <row r="119" spans="1:22" ht="75" customHeight="1" x14ac:dyDescent="0.2">
      <c r="A119" s="192"/>
      <c r="B119" s="191"/>
      <c r="C119" s="206">
        <v>35</v>
      </c>
      <c r="D119" s="208" t="str">
        <f>+'1. Identificación del riesgo'!C44</f>
        <v>Favorecer a los contratistas  no aplicando los descuentos de Ley,  Retención, Ica etc.</v>
      </c>
      <c r="E119" s="7" t="str">
        <f>+'2. Descripción del Riesgo'!D112</f>
        <v>Ausencia de mecanismos de control y verificación</v>
      </c>
      <c r="F119" s="199" t="str">
        <f>+'2. Descripción del Riesgo'!E112</f>
        <v>1. Detrimento al erario.
2. Sanciones e investigaciones administrativas, disciplinarias y penales.
3. Evasión o elusión.</v>
      </c>
      <c r="G119" s="201" t="str">
        <f>+'3. Probabilidad'!C45</f>
        <v>RARA VEZ</v>
      </c>
      <c r="H119" s="201" t="str">
        <f>+'4. Impacto'!AP40</f>
        <v>CATASTRÓFICO</v>
      </c>
      <c r="I119" s="196" t="str">
        <f>IF(OR(G119=0,H119=0),"",INDEX('Mapa de Calor'!$D$5:$H$9,MATCH(Mapa_de_Riesgo!G119:G121,'Mapa de Calor'!$B$5:$B$9,0),MATCH(Mapa_de_Riesgo!H119:H121,'Mapa de Calor'!$D$10:$H$10,0)))</f>
        <v>Zona Extrema</v>
      </c>
      <c r="J119" s="8" t="s">
        <v>35</v>
      </c>
      <c r="K119" s="201" t="s">
        <v>58</v>
      </c>
      <c r="L119" s="201" t="s">
        <v>33</v>
      </c>
      <c r="M119" s="195" t="str">
        <f>IF(OR(G119=0,H119=0),"",INDEX('Mapa de Calor'!$D$5:$H$9,MATCH(Mapa_de_Riesgo!G119:G121,'Mapa de Calor'!$B$5:$B$9,0),MATCH(Mapa_de_Riesgo!H119:H121,'Mapa de Calor'!$D$10:$H$10,0)))</f>
        <v>Zona Extrema</v>
      </c>
      <c r="N119" s="9" t="str">
        <f>+'5. Diseño de Controles'!F106</f>
        <v>Aplicación y/o tablas de verificación de descuentos de Ley</v>
      </c>
      <c r="O119" s="10" t="str">
        <f>+'5. Diseño de Controles'!G106</f>
        <v>Preventivo</v>
      </c>
      <c r="P119" s="10" t="str">
        <f>+'5. Diseño de Controles'!H106</f>
        <v>Subgerencia Financiera, Jefe de Contabilidad y Jefe de Tesorería.</v>
      </c>
      <c r="Q119" s="11" t="str">
        <f>+'5. Diseño de Controles'!I106</f>
        <v>Permanente</v>
      </c>
      <c r="R119" s="10" t="str">
        <f>+'5. Diseño de Controles'!J106</f>
        <v>Evitar que se omitan descuentos de Ley por concepto de retenciones obligatorias</v>
      </c>
      <c r="S119" s="10" t="str">
        <f>+'5. Diseño de Controles'!K106</f>
        <v>Revisar, de acuerdo con el tipo de pago y el régimen aplicable, los descuentos de Ley a debitar</v>
      </c>
      <c r="T119" s="10" t="str">
        <f>+'5. Diseño de Controles'!L106</f>
        <v>Ante  la omisión en el descuento, el responsable, deberá realizar las acciones pertinentes para recuperar el dinero en los pagos pendiente o exigiendo al contratista que lo haga, so pena de las medidas disciplinarias y fiscales que pudieran generar el menoscabo al erario público</v>
      </c>
      <c r="U119" s="10" t="str">
        <f>+'5. Diseño de Controles'!M106</f>
        <v>Reporte de descuentos aplicados</v>
      </c>
      <c r="V119" s="176" t="str">
        <f>+'7. Indicadores'!C106</f>
        <v>Indicador de gestión
Valor de descuentos realizados / # de descuentos aplicables*100</v>
      </c>
    </row>
    <row r="120" spans="1:22" ht="75" customHeight="1" x14ac:dyDescent="0.2">
      <c r="A120" s="192"/>
      <c r="B120" s="191"/>
      <c r="C120" s="206"/>
      <c r="D120" s="208"/>
      <c r="E120" s="7" t="str">
        <f>+'2. Descripción del Riesgo'!D113</f>
        <v>Amiguismo, clientelismo, favorecimiento a terceros</v>
      </c>
      <c r="F120" s="200"/>
      <c r="G120" s="201"/>
      <c r="H120" s="201"/>
      <c r="I120" s="196"/>
      <c r="J120" s="8" t="s">
        <v>35</v>
      </c>
      <c r="K120" s="201"/>
      <c r="L120" s="201"/>
      <c r="M120" s="195"/>
      <c r="N120" s="9" t="str">
        <f>+'5. Diseño de Controles'!F107</f>
        <v>Implementación y Socialización del Código de Integridad, que implique el desarrollo institucional de la caja de herramientas (encuestas, compromisos, plan de acción)</v>
      </c>
      <c r="O120" s="10" t="str">
        <f>+'5. Diseño de Controles'!G107</f>
        <v>Preventivo</v>
      </c>
      <c r="P120" s="10" t="str">
        <f>+'5. Diseño de Controles'!H107</f>
        <v>Jefe de Talento Humano</v>
      </c>
      <c r="Q120" s="11" t="str">
        <f>+'5. Diseño de Controles'!I107</f>
        <v>1 vez, en el primer cuatrimestre del 2021</v>
      </c>
      <c r="R120" s="10" t="str">
        <f>+'5. Diseño de Controles'!J107</f>
        <v>Interiorizar una cultura institucional basada en la integridad, propiciando la coherencia que debe existir en el servidor público entre sus realizaciones y las promesas o planeación institucional.</v>
      </c>
      <c r="S120" s="10" t="str">
        <f>+'5. Diseño de Controles'!K107</f>
        <v>Se debe implementar el Código de Integridad a través de las actividades inherentes al desarrollo de la Caja de Herramientas establecida por la función pública, y una vez adoptado el Código de Integridad se debe socializar a todos los funciones de la entidad.</v>
      </c>
      <c r="T120" s="10" t="str">
        <f>+'5. Diseño de Controles'!L107</f>
        <v>Como consecuencia de la no implementación del Código de Integridad, el Gerente o el Subgerente Administrativo o Control Interno podrán hacer los requerimientos, solicitudes o procedimientos derivados del incumplimiento de la acción.</v>
      </c>
      <c r="U120" s="10" t="str">
        <f>+'5. Diseño de Controles'!M107</f>
        <v>Registros de mesas de trabajo, formatos y encuestas diligenciadas, registros fotográficos y planillas de asistencia de socialización o actas.</v>
      </c>
      <c r="V120" s="176" t="str">
        <f>+'7. Indicadores'!C107</f>
        <v>Indicador de Cumplimiento
Código de Integridad adoptado y socializado</v>
      </c>
    </row>
    <row r="121" spans="1:22" ht="120" customHeight="1" x14ac:dyDescent="0.2">
      <c r="A121" s="193"/>
      <c r="B121" s="191"/>
      <c r="C121" s="206"/>
      <c r="D121" s="208"/>
      <c r="E121" s="7">
        <f>+'2. Descripción del Riesgo'!D114</f>
        <v>0</v>
      </c>
      <c r="F121" s="200"/>
      <c r="G121" s="201"/>
      <c r="H121" s="201"/>
      <c r="I121" s="196"/>
      <c r="J121" s="8"/>
      <c r="K121" s="201"/>
      <c r="L121" s="201"/>
      <c r="M121" s="195"/>
      <c r="N121" s="9">
        <f>+'5. Diseño de Controles'!F108</f>
        <v>0</v>
      </c>
      <c r="O121" s="10">
        <f>+'5. Diseño de Controles'!G108</f>
        <v>0</v>
      </c>
      <c r="P121" s="10">
        <f>+'5. Diseño de Controles'!H108</f>
        <v>0</v>
      </c>
      <c r="Q121" s="11">
        <f>+'5. Diseño de Controles'!I108</f>
        <v>0</v>
      </c>
      <c r="R121" s="10">
        <f>+'5. Diseño de Controles'!J108</f>
        <v>0</v>
      </c>
      <c r="S121" s="10">
        <f>+'5. Diseño de Controles'!K108</f>
        <v>0</v>
      </c>
      <c r="T121" s="10">
        <f>+'5. Diseño de Controles'!L108</f>
        <v>0</v>
      </c>
      <c r="U121" s="10">
        <f>+'5. Diseño de Controles'!M108</f>
        <v>0</v>
      </c>
      <c r="V121" s="176">
        <f>+'7. Indicadores'!C108</f>
        <v>0</v>
      </c>
    </row>
    <row r="122" spans="1:22" ht="163.5" customHeight="1" x14ac:dyDescent="0.2">
      <c r="A122" s="202" t="s">
        <v>452</v>
      </c>
      <c r="B122" s="210" t="s">
        <v>453</v>
      </c>
      <c r="C122" s="182">
        <v>36</v>
      </c>
      <c r="D122" s="208" t="str">
        <f>+'1. Identificación del riesgo'!C45</f>
        <v>Que el apoderado de la TTBAQ acuerde  con la contraparte favorecerla con los resultados del proceso</v>
      </c>
      <c r="E122" s="7" t="str">
        <f>+'2. Descripción del Riesgo'!D115</f>
        <v>Afán de lucro</v>
      </c>
      <c r="F122" s="199" t="str">
        <f>+'2. Descripción del Riesgo'!E115</f>
        <v>1. Investigaciones disciplinarias y penales.
2. Condenas judiciales.
3. Pérdida de confianza ciudadana.
4. Impunidad.</v>
      </c>
      <c r="G122" s="201" t="str">
        <f>+'3. Probabilidad'!C46</f>
        <v>RARA VEZ</v>
      </c>
      <c r="H122" s="201" t="str">
        <f>+'4. Impacto'!AP41</f>
        <v>CATASTRÓFICO</v>
      </c>
      <c r="I122" s="196" t="str">
        <f>IF(OR(G122=0,H122=0),"",INDEX('Mapa de Calor'!$D$5:$H$9,MATCH(Mapa_de_Riesgo!G122:G124,'Mapa de Calor'!$B$5:$B$9,0),MATCH(Mapa_de_Riesgo!H122:H124,'Mapa de Calor'!$D$10:$H$10,0)))</f>
        <v>Zona Extrema</v>
      </c>
      <c r="J122" s="8" t="s">
        <v>35</v>
      </c>
      <c r="K122" s="201" t="s">
        <v>58</v>
      </c>
      <c r="L122" s="201" t="s">
        <v>33</v>
      </c>
      <c r="M122" s="195" t="str">
        <f>IF(OR(G122=0,H122=0),"",INDEX('Mapa de Calor'!$D$5:$H$9,MATCH(Mapa_de_Riesgo!G122:G124,'Mapa de Calor'!$B$5:$B$9,0),MATCH(Mapa_de_Riesgo!H122:H124,'Mapa de Calor'!$D$10:$H$10,0)))</f>
        <v>Zona Extrema</v>
      </c>
      <c r="N122" s="9" t="str">
        <f>+'5. Diseño de Controles'!F109</f>
        <v>Implementación y Socialización del Código de Integridad, que implique el desarrollo institucional de la caja de herramientas (encuestas, compromisos, plan de acción)</v>
      </c>
      <c r="O122" s="10" t="str">
        <f>+'5. Diseño de Controles'!G109</f>
        <v>Preventivo</v>
      </c>
      <c r="P122" s="10" t="str">
        <f>+'5. Diseño de Controles'!H109</f>
        <v>Jefe de Talento Humano</v>
      </c>
      <c r="Q122" s="11" t="str">
        <f>+'5. Diseño de Controles'!I109</f>
        <v>1 vez, en el primer cuatrimestre del 2021</v>
      </c>
      <c r="R122" s="10" t="str">
        <f>+'5. Diseño de Controles'!J109</f>
        <v>Interiorizar una cultura institucional basada en la integridad, propiciando la coherencia que debe existir en el servidor público entre sus realizaciones y las promesas o planeación institucional.</v>
      </c>
      <c r="S122" s="10" t="str">
        <f>+'5. Diseño de Controles'!K109</f>
        <v>Se debe implementar el Código de Integridad a través de las actividades inherentes al desarrollo de la Caja de Herramientas establecida por la función pública, y una vez adoptado el Código de Integridad se debe socializar a todos los funciones de la entidad.</v>
      </c>
      <c r="T122" s="10" t="str">
        <f>+'5. Diseño de Controles'!L109</f>
        <v>Como consecuencia de la no implementación del Código de Integridad, el Gerente o el Subgerente Administrativo o Control Interno podrán hacer los requerimientos, solicitudes o procedimientos derivados del incumplimiento de la acción.</v>
      </c>
      <c r="U122" s="10" t="str">
        <f>+'5. Diseño de Controles'!M109</f>
        <v>Registros de mesas de trabajo, formatos y encuestas diligenciadas, registros fotográficos y planillas de asistencia de socialización o actas.</v>
      </c>
      <c r="V122" s="176" t="str">
        <f>+'7. Indicadores'!C109</f>
        <v>Indicador de Cumplimiento
Código de Integridad adoptado y socializado</v>
      </c>
    </row>
    <row r="123" spans="1:22" ht="197.25" customHeight="1" x14ac:dyDescent="0.2">
      <c r="A123" s="202"/>
      <c r="B123" s="210"/>
      <c r="C123" s="182"/>
      <c r="D123" s="208"/>
      <c r="E123" s="7" t="str">
        <f>+'2. Descripción del Riesgo'!D116</f>
        <v>Deficientes controles internos en el proceso</v>
      </c>
      <c r="F123" s="200"/>
      <c r="G123" s="201"/>
      <c r="H123" s="201"/>
      <c r="I123" s="196"/>
      <c r="J123" s="8" t="s">
        <v>35</v>
      </c>
      <c r="K123" s="201"/>
      <c r="L123" s="201"/>
      <c r="M123" s="195"/>
      <c r="N123" s="9" t="str">
        <f>+'5. Diseño de Controles'!F110</f>
        <v>Solicitar informes sobre la gestión y resultados de cada proceso judicial y solicitar a control interno que haga auditoría sobre la calidad de la defensa judicial.</v>
      </c>
      <c r="O123" s="10" t="str">
        <f>+'5. Diseño de Controles'!G110</f>
        <v>Preventivo</v>
      </c>
      <c r="P123" s="10" t="str">
        <f>+'5. Diseño de Controles'!H110</f>
        <v>Secretario General</v>
      </c>
      <c r="Q123" s="11" t="str">
        <f>+'5. Diseño de Controles'!I110</f>
        <v>Trimestral para funcionarios de Planta y Mensual cuando los apoderados sean contratistas</v>
      </c>
      <c r="R123" s="10" t="str">
        <f>+'5. Diseño de Controles'!J110</f>
        <v>Comprobar que la gestión y los resultados de la defensa de cada proceso judicial proteja el interés de la entidad y del estado.</v>
      </c>
      <c r="S123" s="10" t="str">
        <f>+'5. Diseño de Controles'!K110</f>
        <v>Confrontar la gestión y resultados en cada proceso judicial con la calificación de éxito determinada en cada uno de ellos y con la realidad procesal.</v>
      </c>
      <c r="T123" s="10" t="str">
        <f>+'5. Diseño de Controles'!L110</f>
        <v>En caso de detectar actuaciones deficientes o inadecuadas, reportarlo al Gerente y a Control interno para que requieran al apoderado y/o evalúen la situación y apliquen los correctivos indicados</v>
      </c>
      <c r="U123" s="10" t="str">
        <f>+'5. Diseño de Controles'!M110</f>
        <v>Informes de actividades de defensa judicial de los apoderados / Oficio de solicitud a control interno</v>
      </c>
      <c r="V123" s="176" t="str">
        <f>+'7. Indicadores'!C110</f>
        <v>Indicador de Gestión
# de informes sobre gestión y resultados de la defensa judicial por cada proceso / # de Procesos judiciales vigentes con apoderados.                       Solicitud a Control interno que haga auditoría sobre la calidad de la defensa judicial *100</v>
      </c>
    </row>
    <row r="124" spans="1:22" ht="128.25" customHeight="1" x14ac:dyDescent="0.2">
      <c r="A124" s="202"/>
      <c r="B124" s="211"/>
      <c r="C124" s="182"/>
      <c r="D124" s="208"/>
      <c r="E124" s="7">
        <f>+'2. Descripción del Riesgo'!D117</f>
        <v>0</v>
      </c>
      <c r="F124" s="200"/>
      <c r="G124" s="201"/>
      <c r="H124" s="201"/>
      <c r="I124" s="196"/>
      <c r="J124" s="8"/>
      <c r="K124" s="201"/>
      <c r="L124" s="201"/>
      <c r="M124" s="195"/>
      <c r="N124" s="9">
        <f>+'5. Diseño de Controles'!F111</f>
        <v>0</v>
      </c>
      <c r="O124" s="10">
        <f>+'5. Diseño de Controles'!G111</f>
        <v>0</v>
      </c>
      <c r="P124" s="10">
        <f>+'5. Diseño de Controles'!H111</f>
        <v>0</v>
      </c>
      <c r="Q124" s="11">
        <f>+'5. Diseño de Controles'!I111</f>
        <v>0</v>
      </c>
      <c r="R124" s="10">
        <f>+'5. Diseño de Controles'!J111</f>
        <v>0</v>
      </c>
      <c r="S124" s="10">
        <f>+'5. Diseño de Controles'!K111</f>
        <v>0</v>
      </c>
      <c r="T124" s="10">
        <f>+'5. Diseño de Controles'!L111</f>
        <v>0</v>
      </c>
      <c r="U124" s="10">
        <f>+'5. Diseño de Controles'!M111</f>
        <v>0</v>
      </c>
      <c r="V124" s="176">
        <f>+'7. Indicadores'!C111</f>
        <v>0</v>
      </c>
    </row>
    <row r="125" spans="1:22" ht="150" x14ac:dyDescent="0.2">
      <c r="A125" s="202"/>
      <c r="B125" s="211"/>
      <c r="C125" s="209">
        <v>37</v>
      </c>
      <c r="D125" s="200" t="str">
        <f>+'1. Identificación del riesgo'!C46</f>
        <v>Que los responsables de la defensa judicial dejen vencer los términos procesales para favorecer los intereses de la contraparte.</v>
      </c>
      <c r="E125" s="7" t="str">
        <f>+'2. Descripción del Riesgo'!D118</f>
        <v>Negligencia</v>
      </c>
      <c r="F125" s="199" t="str">
        <f>+'2. Descripción del Riesgo'!E118</f>
        <v>1. Decisiones desfavorables a la entidad.
2. Pérdida de confianza ciudadana.
3. Investigaciones disciplinarias y penales.
4. Impunidad.</v>
      </c>
      <c r="G125" s="194" t="str">
        <f>+'3. Probabilidad'!C47</f>
        <v>RARA VEZ</v>
      </c>
      <c r="H125" s="194" t="str">
        <f>+'4. Impacto'!AP42</f>
        <v>CATASTRÓFICO</v>
      </c>
      <c r="I125" s="196" t="str">
        <f>IF(OR(G125=0,H125=0),"",INDEX('Mapa de Calor'!$D$5:$H$9,MATCH(Mapa_de_Riesgo!G125:G127,'Mapa de Calor'!$B$5:$B$9,0),MATCH(Mapa_de_Riesgo!H125:H127,'Mapa de Calor'!$D$10:$H$10,0)))</f>
        <v>Zona Extrema</v>
      </c>
      <c r="J125" s="8" t="s">
        <v>35</v>
      </c>
      <c r="K125" s="194" t="s">
        <v>58</v>
      </c>
      <c r="L125" s="194" t="s">
        <v>33</v>
      </c>
      <c r="M125" s="195" t="str">
        <f>IF(OR(G125=0,H125=0),"",INDEX('Mapa de Calor'!$D$5:$H$9,MATCH(Mapa_de_Riesgo!G125:G127,'Mapa de Calor'!$B$5:$B$9,0),MATCH(Mapa_de_Riesgo!H125:H127,'Mapa de Calor'!$D$10:$H$10,0)))</f>
        <v>Zona Extrema</v>
      </c>
      <c r="N125" s="9" t="str">
        <f>+'5. Diseño de Controles'!F112</f>
        <v>Elaborar una herramienta en Excel indicando los términos procesales y las épocas de vencimiento de cada proceso y confrontarlos con las circunstancias de cada proceso.</v>
      </c>
      <c r="O125" s="10" t="str">
        <f>+'5. Diseño de Controles'!G112</f>
        <v>Preventivo</v>
      </c>
      <c r="P125" s="10" t="str">
        <f>+'5. Diseño de Controles'!H112</f>
        <v>Secretario General</v>
      </c>
      <c r="Q125" s="11" t="str">
        <f>+'5. Diseño de Controles'!I112</f>
        <v>1 vez, en el primer bimestre del año</v>
      </c>
      <c r="R125" s="10" t="str">
        <f>+'5. Diseño de Controles'!J112</f>
        <v>Verificar que la información suministrada por los apoderados corresponda con la realidad procesal.</v>
      </c>
      <c r="S125" s="10" t="str">
        <f>+'5. Diseño de Controles'!K112</f>
        <v>Confrontar la información sobre términos procesales y sobre actuaciones que deben surtirse con visitas a los juzgados para comprobar su cumplimiento o, con examen de los expedientes en la entidad.</v>
      </c>
      <c r="T125" s="10" t="str">
        <f>+'5. Diseño de Controles'!L112</f>
        <v>En caso de detectar vencimiento de términos o a punto de vencerse, reportarlo al Gerente para que requiera al apoderado y/o tomen los correctivo oportunos y adecuados.</v>
      </c>
      <c r="U125" s="10" t="str">
        <f>+'5. Diseño de Controles'!M112</f>
        <v>Informes de reporte de términos procesales y actuaciones que deben surtirse en cada proceso</v>
      </c>
      <c r="V125" s="176" t="str">
        <f>+'7. Indicadores'!C112</f>
        <v>Indicador de Cumplimiento    
Herramienta en Excel que contemple los términos procesales y las épocas de vencimiento en cada proceso. 
Indicador de Gestión                                                                                                                # de seguimientos a términos y de épocas de vencimiento de cada proceso judicial de la entidad confrontados o revidados en campo o en los expedientes / #de procesos judiciales de la entidad *100</v>
      </c>
    </row>
    <row r="126" spans="1:22" ht="240" customHeight="1" x14ac:dyDescent="0.2">
      <c r="A126" s="202"/>
      <c r="B126" s="211"/>
      <c r="C126" s="209"/>
      <c r="D126" s="200"/>
      <c r="E126" s="7" t="str">
        <f>+'2. Descripción del Riesgo'!D119</f>
        <v>Ausencia de estímulos internos que persuadan sobre el cumplimiento de términos y la adecuada y/o exitosa defensa judicial</v>
      </c>
      <c r="F126" s="200"/>
      <c r="G126" s="194"/>
      <c r="H126" s="194"/>
      <c r="I126" s="196"/>
      <c r="J126" s="8" t="s">
        <v>35</v>
      </c>
      <c r="K126" s="194"/>
      <c r="L126" s="194"/>
      <c r="M126" s="195"/>
      <c r="N126" s="9" t="str">
        <f>+'5. Diseño de Controles'!F113</f>
        <v>Establecer un reconocimiento no pecuniario en el Plan de Estímulos, para los funcionarios que ejerzan la defensa judicial sin dejar vencer los términos procesales</v>
      </c>
      <c r="O126" s="10" t="str">
        <f>+'5. Diseño de Controles'!G113</f>
        <v>Preventivo</v>
      </c>
      <c r="P126" s="10" t="str">
        <f>+'5. Diseño de Controles'!H113</f>
        <v>Jefe de Talento Humano</v>
      </c>
      <c r="Q126" s="11" t="str">
        <f>+'5. Diseño de Controles'!I113</f>
        <v>1 vez, en el primer semestre del 2021</v>
      </c>
      <c r="R126" s="10" t="str">
        <f>+'5. Diseño de Controles'!J113</f>
        <v>Persuadir a los funcionarios para que cumplan oportuna y adecuadamente con sus deberes, que obren con lealtad, rectitud y con compromiso institucional</v>
      </c>
      <c r="S126" s="10" t="str">
        <f>+'5. Diseño de Controles'!K113</f>
        <v>Se hace un seguimiento a la gestión y resultados de la defensa judicial, identificando si se evitó dejar vencer términos, o si se presentaron contestaciones de demandas, de acciones, o sustentación de recursos o de incidentes, o si se participó o asistió a las audiencias públicas y si se obtuvieron decisiones  a favor de la entidad o con el mínimo efecto adverso; se determina la oportunidad y calidad de la defensa judicial por trimestre y se hace un reconocimiento a la labor mediante un oficio en el que el superior destaque los valores aplicados y gestiones realizadas, con copia a la hoja de vida y registro en la página web institucional.</v>
      </c>
      <c r="T126" s="10" t="str">
        <f>+'5. Diseño de Controles'!L113</f>
        <v>Cuando se detecte que los apoderados judiciales dejaron vencer términos procesales para favorecer a los accionantes o demandantes se deben remover de los procesos, rectificar o ajustar la defensa y,  promover las investigaciones disciplinarias y penales correspondientes</v>
      </c>
      <c r="U126" s="10" t="str">
        <f>+'5. Diseño de Controles'!M113</f>
        <v>Plan de incentivo 2021</v>
      </c>
      <c r="V126" s="176" t="str">
        <f>+'7. Indicadores'!C113</f>
        <v>Indicador de Cumplimiento   
Plan de estímulos y bienestar con inclusión de Reconocimiento a funcionarios que ejercen la defensa judicial sin dejar vencer los términos y con decisiones exitosas para los intereses de la entidad.</v>
      </c>
    </row>
    <row r="127" spans="1:22" ht="270" customHeight="1" x14ac:dyDescent="0.2">
      <c r="A127" s="202"/>
      <c r="B127" s="211"/>
      <c r="C127" s="209"/>
      <c r="D127" s="200"/>
      <c r="E127" s="7" t="str">
        <f>+'2. Descripción del Riesgo'!D120</f>
        <v>Deficientes controles internos en el proceso</v>
      </c>
      <c r="F127" s="200"/>
      <c r="G127" s="194"/>
      <c r="H127" s="194"/>
      <c r="I127" s="196"/>
      <c r="J127" s="8" t="s">
        <v>35</v>
      </c>
      <c r="K127" s="194"/>
      <c r="L127" s="194"/>
      <c r="M127" s="195"/>
      <c r="N127" s="9" t="str">
        <f>+'5. Diseño de Controles'!F114</f>
        <v>Hacer seguimiento a los procesos judiciales sobre el cumplimiento de los términos procesales en cada actuación mediante una lista de chequeo que contenga los términos procesales y actuaciones que deben surtirse en cada proceso en particular y una columna para verificar si se cumplieron por parte de la entidad; y solicitar a control interno que haga auditoría sobre la calidad de la defensa judicial.</v>
      </c>
      <c r="O127" s="10" t="str">
        <f>+'5. Diseño de Controles'!G114</f>
        <v>Preventivo</v>
      </c>
      <c r="P127" s="10" t="str">
        <f>+'5. Diseño de Controles'!H114</f>
        <v>Secretario General</v>
      </c>
      <c r="Q127" s="11" t="str">
        <f>+'5. Diseño de Controles'!I114</f>
        <v>Trimestral</v>
      </c>
      <c r="R127" s="10" t="str">
        <f>+'5. Diseño de Controles'!J114</f>
        <v>Comprobar que la gestión y los resultados de la defensa judicial se realice en forma oportuna, evitando el vencimiento de términos.</v>
      </c>
      <c r="S127" s="10" t="str">
        <f>+'5. Diseño de Controles'!K114</f>
        <v>Verificación de la oportunidad de las actuaciones procesales surtidas por los apoderados mediante una lista de chequeo que contenga los términos procesales y actuaciones que deben surtirse y una columna para determinar si se cumplieron  / Oficio de solicitud de actuación a control interno</v>
      </c>
      <c r="T127" s="10" t="str">
        <f>+'5. Diseño de Controles'!L114</f>
        <v>En caso de detectar desviaciones o incumplimiento de términos, requerir al apoderado y/o comunicar al Gerente para que tomen las medidas correctivas.</v>
      </c>
      <c r="U127" s="10" t="str">
        <f>+'5. Diseño de Controles'!M114</f>
        <v>Informes trimestrales de actividades de defensa judicial.                                                                   Oficio de solicitud a control interno</v>
      </c>
      <c r="V127" s="176" t="str">
        <f>+'7. Indicadores'!C114</f>
        <v>Indicador de Gestión
# de seguimientos con lista de chequeo sobre cumplimiento de términos procesales y actuaciones surtidas en cada proceso / # de Seguimientos programados *100                                                                                                                                     Indicador de Cumplimiento   
Solicitud a Control interno que haga auditoría sobre la oportunidad de la defensa judicial</v>
      </c>
    </row>
    <row r="128" spans="1:22" ht="120" customHeight="1" x14ac:dyDescent="0.2">
      <c r="A128" s="202"/>
      <c r="B128" s="211"/>
      <c r="C128" s="209">
        <v>38</v>
      </c>
      <c r="D128" s="200" t="str">
        <f>+'1. Identificación del riesgo'!C47</f>
        <v>Proyectar consultas, actos administrativos con manifiesta violación a las normas vigentes o con desviación de poder para obtener provecho propio.</v>
      </c>
      <c r="E128" s="7" t="str">
        <f>+'2. Descripción del Riesgo'!D121</f>
        <v>Deficientes valores y principios éticos</v>
      </c>
      <c r="F128" s="199" t="str">
        <f>+'2. Descripción del Riesgo'!E121</f>
        <v>1. Deterioro de la autoridad.
2. Demandas y denuncias.
3. Detrimento patrimonial.
4. Pérdida de la confianza ciudadana.</v>
      </c>
      <c r="G128" s="194" t="str">
        <f>+'3. Probabilidad'!C48</f>
        <v>POSIBLE</v>
      </c>
      <c r="H128" s="194" t="str">
        <f>+'4. Impacto'!AP43</f>
        <v>CATASTRÓFICO</v>
      </c>
      <c r="I128" s="196" t="str">
        <f>IF(OR(G128=0,H128=0),"",INDEX('Mapa de Calor'!$D$5:$H$9,MATCH(Mapa_de_Riesgo!G128:G130,'Mapa de Calor'!$B$5:$B$9,0),MATCH(Mapa_de_Riesgo!H128:H130,'Mapa de Calor'!$D$10:$H$10,0)))</f>
        <v>Zona Extrema</v>
      </c>
      <c r="J128" s="8" t="s">
        <v>35</v>
      </c>
      <c r="K128" s="194" t="s">
        <v>36</v>
      </c>
      <c r="L128" s="194" t="s">
        <v>33</v>
      </c>
      <c r="M128" s="195" t="str">
        <f>IF(OR(G128=0,H128=0),"",INDEX('Mapa de Calor'!$D$5:$H$9,MATCH(Mapa_de_Riesgo!G128:G130,'Mapa de Calor'!$B$5:$B$9,0),MATCH(Mapa_de_Riesgo!H128:H130,'Mapa de Calor'!$D$10:$H$10,0)))</f>
        <v>Zona Extrema</v>
      </c>
      <c r="N128" s="9" t="str">
        <f>+'5. Diseño de Controles'!F115</f>
        <v>Implementación y Socialización del Código de Integridad, que implique el desarrollo institucional de la caja de herramientas (encuestas, compromisos, plan de acción)</v>
      </c>
      <c r="O128" s="10" t="str">
        <f>+'5. Diseño de Controles'!G115</f>
        <v>Preventivo</v>
      </c>
      <c r="P128" s="10" t="str">
        <f>+'5. Diseño de Controles'!H115</f>
        <v>Jefe de Talento Humano</v>
      </c>
      <c r="Q128" s="11" t="str">
        <f>+'5. Diseño de Controles'!I115</f>
        <v>1 vez, en el primer cuatrimestre del 2021</v>
      </c>
      <c r="R128" s="10" t="str">
        <f>+'5. Diseño de Controles'!J115</f>
        <v>Interiorizar una cultura institucional basada en la integridad, propiciando la coherencia que debe existir en el servidor público entre sus realizaciones y las promesas o planeación institucional.</v>
      </c>
      <c r="S128" s="10" t="str">
        <f>+'5. Diseño de Controles'!K115</f>
        <v>Se debe implementar el Código de Integridad a través de las actividades inherentes al desarrollo de la Caja de Herramientas establecida por la función pública, y una vez adoptado el Código de Integridad se debe socializar a todos los funciones de la entidad.</v>
      </c>
      <c r="T128" s="10" t="str">
        <f>+'5. Diseño de Controles'!L115</f>
        <v>Como consecuencia de la no implementación del Código de Integridad, el Gerente o el Subgerente Administrativo o Control Interno podrán hacer los requerimientos, solicitudes o procedimientos derivados del incumplimiento de la acción.</v>
      </c>
      <c r="U128" s="10" t="str">
        <f>+'5. Diseño de Controles'!M115</f>
        <v>Registros de mesas de trabajo, formatos y encuestas diligenciadas, registros fotográficos y planillas de asistencia de socialización o actas.</v>
      </c>
      <c r="V128" s="176" t="str">
        <f>+'7. Indicadores'!C115</f>
        <v>Indicador de Cumplimiento
Código de Integridad adoptado y socializado</v>
      </c>
    </row>
    <row r="129" spans="1:22" ht="147.75" customHeight="1" x14ac:dyDescent="0.2">
      <c r="A129" s="202"/>
      <c r="B129" s="211"/>
      <c r="C129" s="209"/>
      <c r="D129" s="200"/>
      <c r="E129" s="7" t="str">
        <f>+'2. Descripción del Riesgo'!D122</f>
        <v>Clientelismo</v>
      </c>
      <c r="F129" s="200"/>
      <c r="G129" s="194"/>
      <c r="H129" s="194"/>
      <c r="I129" s="196"/>
      <c r="J129" s="8" t="s">
        <v>35</v>
      </c>
      <c r="K129" s="194"/>
      <c r="L129" s="194"/>
      <c r="M129" s="195"/>
      <c r="N129" s="9" t="str">
        <f>+'5. Diseño de Controles'!F116</f>
        <v>Difundir el código de integridad de la entidad  mediante un acto grupal en el que se socialice su contenido y se suscriba un compromiso de cumplimiento y de respeto.</v>
      </c>
      <c r="O129" s="10" t="str">
        <f>+'5. Diseño de Controles'!G116</f>
        <v>Preventivo</v>
      </c>
      <c r="P129" s="10" t="str">
        <f>+'5. Diseño de Controles'!H116</f>
        <v>Jefe de Talento Humano</v>
      </c>
      <c r="Q129" s="11" t="str">
        <f>+'5. Diseño de Controles'!I116</f>
        <v>1 vez, en el primer semestre del 2021</v>
      </c>
      <c r="R129" s="10" t="str">
        <f>+'5. Diseño de Controles'!J116</f>
        <v>Concientizar a los funcionarios sobre la importancia y el cumplimiento de los valores y principios éticos de la organización</v>
      </c>
      <c r="S129" s="10" t="str">
        <f>+'5. Diseño de Controles'!K116</f>
        <v>Acto de socialización grupal sobre el código de integridad y el respeto por lo público que finalice con la suscripción de un Compromiso ético de cada funcionario o trabajador.</v>
      </c>
      <c r="T129" s="10" t="str">
        <f>+'5. Diseño de Controles'!L116</f>
        <v>Si con posterioridad a la realización del taller y suscripción del compromiso ético se advierta la emisión o proyección de consultas o actos administrativos con violación de  normas o de los intereses de la entidad se debe realizar un acto de fortalecimiento de la Ética y, rectificar el concepto mediante otro nuevo, o revocar el acto administrativo si procede o demandar su legalidad y, promover las investigaciones que correspondan</v>
      </c>
      <c r="U129" s="10" t="str">
        <f>+'5. Diseño de Controles'!M116</f>
        <v>Acta de socialización y de compromiso ético firmado por cada funcionario  /  Oficio de solicitud a control interno</v>
      </c>
      <c r="V129" s="176" t="str">
        <f>+'7. Indicadores'!C116</f>
        <v>Indicador de Cumplimiento   
Difusión del código de integridad 
Indicador de Gestión
# de actas de socialización y compromiso de cumplimiento y respeto del código de integridad / # de funcionarios de la entidad *100</v>
      </c>
    </row>
    <row r="130" spans="1:22" ht="216" customHeight="1" x14ac:dyDescent="0.2">
      <c r="A130" s="202"/>
      <c r="B130" s="211"/>
      <c r="C130" s="209"/>
      <c r="D130" s="200"/>
      <c r="E130" s="7" t="str">
        <f>+'2. Descripción del Riesgo'!D123</f>
        <v>Deficientes controles internos en el proceso</v>
      </c>
      <c r="F130" s="200"/>
      <c r="G130" s="194"/>
      <c r="H130" s="194"/>
      <c r="I130" s="196"/>
      <c r="J130" s="8" t="s">
        <v>35</v>
      </c>
      <c r="K130" s="194"/>
      <c r="L130" s="194"/>
      <c r="M130" s="195"/>
      <c r="N130" s="9" t="str">
        <f>+'5. Diseño de Controles'!F117</f>
        <v>Establecer una revisión interna del contenido las consultas y actos administrativos antes de publicarlos, comunicarlos o notificarlos, comprobando su correspondencia con las normas vigentes y aplicables, con el Plan institucional y con los intereses de la entidad.</v>
      </c>
      <c r="O130" s="10" t="str">
        <f>+'5. Diseño de Controles'!G117</f>
        <v>Preventivo</v>
      </c>
      <c r="P130" s="10" t="str">
        <f>+'5. Diseño de Controles'!H117</f>
        <v>Secretario General</v>
      </c>
      <c r="Q130" s="11" t="str">
        <f>+'5. Diseño de Controles'!I117</f>
        <v>Cuando se produzcan actos administrativos o conceptos</v>
      </c>
      <c r="R130" s="10" t="str">
        <f>+'5. Diseño de Controles'!J117</f>
        <v>Verificar que el contenido de las  consultas  y actos administrativos emitidos sea coherente con el ordenamiento jurídico vigente y aplicable, con el Plan Estratégico institucional y con los intereses de la entidad</v>
      </c>
      <c r="S130" s="10" t="str">
        <f>+'5. Diseño de Controles'!K117</f>
        <v>Confrontar la vigencia de las normas que fundamentan cada acto administrativo o concepto, así como verificar que su contenido responda y respete los intereses de la entidad, el interés público y el Plan estratégico institucional.</v>
      </c>
      <c r="T130" s="10" t="str">
        <f>+'5. Diseño de Controles'!L117</f>
        <v>En el evento de detectar deficiencias o irregularidades, debe requerir a quien proyecta el acto para que lo explique y sustente y para solicitarle los correctivos.</v>
      </c>
      <c r="U130" s="10" t="str">
        <f>+'5. Diseño de Controles'!M117</f>
        <v>Firma o señal de haber revisado el contenido en cada consulta o acto administrativo emitido</v>
      </c>
      <c r="V130" s="176" t="str">
        <f>+'7. Indicadores'!C117</f>
        <v>Indicador de Gestión
#. de Consultas y actos administrativos emitidos con revisión sobre su contenido / #. de Consultas, actos administrativos y conceptos emitidos *100</v>
      </c>
    </row>
    <row r="131" spans="1:22" ht="120" customHeight="1" x14ac:dyDescent="0.2">
      <c r="A131" s="202"/>
      <c r="B131" s="211"/>
      <c r="C131" s="182">
        <v>39</v>
      </c>
      <c r="D131" s="208" t="str">
        <f>+'1. Identificación del riesgo'!C48</f>
        <v>Proyectar conceptos jurídicos para favorecer injustamente los intereses de particulares</v>
      </c>
      <c r="E131" s="7" t="str">
        <f>+'2. Descripción del Riesgo'!D124</f>
        <v>Deficientes valores y principios éticos, Afán de lucro</v>
      </c>
      <c r="F131" s="199" t="str">
        <f>+'2. Descripción del Riesgo'!E124</f>
        <v>1. Deterioro de la autoridad.
2. Demandas y denuncias.
3. Detrimento patrimonial.
4. Pérdida de la confianza ciudadana.
5. Impunidad</v>
      </c>
      <c r="G131" s="201" t="str">
        <f>+'3. Probabilidad'!C49</f>
        <v>POSIBLE</v>
      </c>
      <c r="H131" s="201" t="str">
        <f>+'4. Impacto'!AP44</f>
        <v>CATASTRÓFICO</v>
      </c>
      <c r="I131" s="196" t="str">
        <f>IF(OR(G131=0,H131=0),"",INDEX('Mapa de Calor'!$D$5:$H$9,MATCH(Mapa_de_Riesgo!G131:G133,'Mapa de Calor'!$B$5:$B$9,0),MATCH(Mapa_de_Riesgo!H131:H133,'Mapa de Calor'!$D$10:$H$10,0)))</f>
        <v>Zona Extrema</v>
      </c>
      <c r="J131" s="8" t="s">
        <v>35</v>
      </c>
      <c r="K131" s="201" t="s">
        <v>32</v>
      </c>
      <c r="L131" s="201" t="s">
        <v>33</v>
      </c>
      <c r="M131" s="195" t="str">
        <f>IF(OR(G131=0,H131=0),"",INDEX('Mapa de Calor'!$D$5:$H$9,MATCH(Mapa_de_Riesgo!G131:G133,'Mapa de Calor'!$B$5:$B$9,0),MATCH(Mapa_de_Riesgo!H131:H133,'Mapa de Calor'!$D$10:$H$10,0)))</f>
        <v>Zona Extrema</v>
      </c>
      <c r="N131" s="9" t="str">
        <f>+'5. Diseño de Controles'!F118</f>
        <v>Implementación y Socialización del Código de Integridad, que implique el desarrollo institucional de la caja de herramientas (encuestas, compromisos, plan de acción)</v>
      </c>
      <c r="O131" s="10" t="str">
        <f>+'5. Diseño de Controles'!G118</f>
        <v>Preventivo</v>
      </c>
      <c r="P131" s="10" t="str">
        <f>+'5. Diseño de Controles'!H118</f>
        <v>Jefe de Talento Humano</v>
      </c>
      <c r="Q131" s="11" t="str">
        <f>+'5. Diseño de Controles'!I118</f>
        <v>1 vez, en el primer cuatrimestre del 2021</v>
      </c>
      <c r="R131" s="10" t="str">
        <f>+'5. Diseño de Controles'!J118</f>
        <v>Interiorizar una cultura institucional basada en la integridad, propiciando la coherencia que debe existir en el servidor público entre sus realizaciones y las promesas o planeación institucional.</v>
      </c>
      <c r="S131" s="10" t="str">
        <f>+'5. Diseño de Controles'!K118</f>
        <v>Se debe implementar el Código de Integridad a través de las actividades inherentes al desarrollo de la Caja de Herramientas establecida por la función pública, y una vez adoptado el Código de Integridad se debe socializar a todos los funciones de la entidad.</v>
      </c>
      <c r="T131" s="10" t="str">
        <f>+'5. Diseño de Controles'!L118</f>
        <v>Como consecuencia de la no implementación del Código de Integridad, el Gerente o el Subgerente Administrativo o Control Interno podrán hacer los requerimientos, solicitudes o procedimientos derivados del incumplimiento de la acción.</v>
      </c>
      <c r="U131" s="10" t="str">
        <f>+'5. Diseño de Controles'!M118</f>
        <v>Registros de mesas de trabajo, formatos y encuestas diligenciadas, registros fotográficos y planillas de asistencia de socialización o actas.</v>
      </c>
      <c r="V131" s="176" t="str">
        <f>+'7. Indicadores'!C118</f>
        <v>Indicador de Cumplimiento
Código de Integridad adoptado y socializado</v>
      </c>
    </row>
    <row r="132" spans="1:22" ht="120" customHeight="1" x14ac:dyDescent="0.2">
      <c r="A132" s="202"/>
      <c r="B132" s="211"/>
      <c r="C132" s="182"/>
      <c r="D132" s="208"/>
      <c r="E132" s="7" t="str">
        <f>+'2. Descripción del Riesgo'!D125</f>
        <v>Ausencia de estímulos internos que persuadan sobre la calidad y oportunidad de los conceptos jurídicos</v>
      </c>
      <c r="F132" s="200"/>
      <c r="G132" s="201"/>
      <c r="H132" s="201"/>
      <c r="I132" s="196"/>
      <c r="J132" s="8" t="s">
        <v>35</v>
      </c>
      <c r="K132" s="201"/>
      <c r="L132" s="201"/>
      <c r="M132" s="195"/>
      <c r="N132" s="9" t="str">
        <f>+'5. Diseño de Controles'!F119</f>
        <v xml:space="preserve">Establecer un reconocimiento no pecuniario en el Plan de Estímulos, para los funcionarios que proyectan conceptos jurídicos sin objeciones de fondo sobre su contenido u oportunidad  </v>
      </c>
      <c r="O132" s="10" t="str">
        <f>+'5. Diseño de Controles'!G119</f>
        <v>Preventivo</v>
      </c>
      <c r="P132" s="10" t="str">
        <f>+'5. Diseño de Controles'!H119</f>
        <v>Jefe de Talento Humano y Secretario General</v>
      </c>
      <c r="Q132" s="11" t="str">
        <f>+'5. Diseño de Controles'!I119</f>
        <v>En la elaboración del Plan de Estímulos</v>
      </c>
      <c r="R132" s="10" t="str">
        <f>+'5. Diseño de Controles'!J119</f>
        <v>Persuadir a los funcionarios para que cumplan oportuna y adecuadamente con sus deberes, que obren con lealtad, rectitud y con compromiso institucional</v>
      </c>
      <c r="S132" s="10" t="str">
        <f>+'5. Diseño de Controles'!K119</f>
        <v>Se hace un seguimiento a la gestión y resultados de los Conceptos jurídicos identificando si se emitieron oportunamente, si los argumentos y fundamentos son adecuados, bien sustentados y de calidad; se determina Trimestralmente la oportunidad y calidad de los Conceptos y se hace un reconocimiento a la labor mediante un oficio en el que el superior destaque los valores aplicados y gestiones realizadas, con copia a la hoja de vida y registro en la página web institucional.</v>
      </c>
      <c r="T132" s="10" t="str">
        <f>+'5. Diseño de Controles'!L119</f>
        <v>Cuando se detecten conceptos jurídicos amañados, a pesar de los estímulos ofrecidos u otorgados, se deben corregir o mejorar la decisión, y  promover las investigaciones disciplinarias y penales a que haya lugar.</v>
      </c>
      <c r="U132" s="10" t="str">
        <f>+'5. Diseño de Controles'!M119</f>
        <v>Plan de incentivo 2021</v>
      </c>
      <c r="V132" s="176" t="str">
        <f>+'7. Indicadores'!C119</f>
        <v>Indicador de Cumplimiento  
Plan de estímulos y bienestar con inclusión de Reconocimiento a funcionarios que proyectan conceptos jurídicos sin objeciones sobre su contenido ni su oportunidad.</v>
      </c>
    </row>
    <row r="133" spans="1:22" ht="195" customHeight="1" x14ac:dyDescent="0.2">
      <c r="A133" s="202"/>
      <c r="B133" s="211"/>
      <c r="C133" s="182"/>
      <c r="D133" s="208"/>
      <c r="E133" s="7">
        <f>+'2. Descripción del Riesgo'!D126</f>
        <v>0</v>
      </c>
      <c r="F133" s="200"/>
      <c r="G133" s="201"/>
      <c r="H133" s="201"/>
      <c r="I133" s="196"/>
      <c r="J133" s="8"/>
      <c r="K133" s="201"/>
      <c r="L133" s="201"/>
      <c r="M133" s="195"/>
      <c r="N133" s="9">
        <f>+'5. Diseño de Controles'!F120</f>
        <v>0</v>
      </c>
      <c r="O133" s="10">
        <f>+'5. Diseño de Controles'!G120</f>
        <v>0</v>
      </c>
      <c r="P133" s="10">
        <f>+'5. Diseño de Controles'!H120</f>
        <v>0</v>
      </c>
      <c r="Q133" s="11">
        <f>+'5. Diseño de Controles'!I120</f>
        <v>0</v>
      </c>
      <c r="R133" s="10">
        <f>+'5. Diseño de Controles'!J120</f>
        <v>0</v>
      </c>
      <c r="S133" s="10">
        <f>+'5. Diseño de Controles'!K120</f>
        <v>0</v>
      </c>
      <c r="T133" s="10">
        <f>+'5. Diseño de Controles'!L120</f>
        <v>0</v>
      </c>
      <c r="U133" s="10">
        <f>+'5. Diseño de Controles'!M120</f>
        <v>0</v>
      </c>
      <c r="V133" s="176">
        <f>+'7. Indicadores'!C120</f>
        <v>0</v>
      </c>
    </row>
    <row r="134" spans="1:22" ht="120" customHeight="1" x14ac:dyDescent="0.2">
      <c r="A134" s="202"/>
      <c r="B134" s="211"/>
      <c r="C134" s="182">
        <v>40</v>
      </c>
      <c r="D134" s="208" t="str">
        <f>+'1. Identificación del riesgo'!C49</f>
        <v xml:space="preserve">Manipular los sistemas de información del área jurídica con el objeto de extraer o adulterar indebidamente información institucional, comercializarla o cederla con fines políticos.
Manipular los sistemas de información del área jurídica con el objeto de extraer o adulterar indebidamente información institucional, comercializarla o cederla con fines políticos.
</v>
      </c>
      <c r="E134" s="7" t="str">
        <f>+'2. Descripción del Riesgo'!D127</f>
        <v>Deficientes valores y principios éticos</v>
      </c>
      <c r="F134" s="199" t="str">
        <f>+'2. Descripción del Riesgo'!E127</f>
        <v>1. Deterioro de la autoridad.
2. Denuncias y condenas disciplinarias y penales.
3. Pérdida de información institucional.
4. Pérdida de la confianza ciudadana.
5. Ocultamiento de irregularidades</v>
      </c>
      <c r="G134" s="201" t="str">
        <f>+'3. Probabilidad'!C50</f>
        <v>IMPROBABLE</v>
      </c>
      <c r="H134" s="201" t="str">
        <f>+'4. Impacto'!AP45</f>
        <v>CATASTRÓFICO</v>
      </c>
      <c r="I134" s="196" t="str">
        <f>IF(OR(G134=0,H134=0),"",INDEX('Mapa de Calor'!$D$5:$H$9,MATCH(Mapa_de_Riesgo!G134:G136,'Mapa de Calor'!$B$5:$B$9,0),MATCH(Mapa_de_Riesgo!H134:H136,'Mapa de Calor'!$D$10:$H$10,0)))</f>
        <v>Zona Extrema</v>
      </c>
      <c r="J134" s="8" t="s">
        <v>35</v>
      </c>
      <c r="K134" s="201" t="s">
        <v>58</v>
      </c>
      <c r="L134" s="201" t="s">
        <v>33</v>
      </c>
      <c r="M134" s="195" t="str">
        <f>IF(OR(G134=0,H134=0),"",INDEX('Mapa de Calor'!$D$5:$H$9,MATCH(Mapa_de_Riesgo!G134:G136,'Mapa de Calor'!$B$5:$B$9,0),MATCH(Mapa_de_Riesgo!H134:H136,'Mapa de Calor'!$D$10:$H$10,0)))</f>
        <v>Zona Extrema</v>
      </c>
      <c r="N134" s="9" t="str">
        <f>+'5. Diseño de Controles'!F121</f>
        <v>Implementación y Socialización del Código de Integridad, que implique el desarrollo institucional de la caja de herramientas (encuestas, compromisos, plan de acción)</v>
      </c>
      <c r="O134" s="10" t="str">
        <f>+'5. Diseño de Controles'!G121</f>
        <v>Preventivo</v>
      </c>
      <c r="P134" s="10" t="str">
        <f>+'5. Diseño de Controles'!H121</f>
        <v>Jefe de Talento Humano</v>
      </c>
      <c r="Q134" s="11" t="str">
        <f>+'5. Diseño de Controles'!I121</f>
        <v>1 vez, en el primer cuatrimestre del 2021</v>
      </c>
      <c r="R134" s="10" t="str">
        <f>+'5. Diseño de Controles'!J121</f>
        <v>Interiorizar una cultura institucional basada en la integridad, propiciando la coherencia que debe existir en el servidor público entre sus realizaciones y las promesas o planeación institucional.</v>
      </c>
      <c r="S134" s="10" t="str">
        <f>+'5. Diseño de Controles'!K121</f>
        <v>Se debe implementar el Código de Integridad a través de las actividades inherentes al desarrollo de la Caja de Herramientas establecida por la función pública, y una vez adoptado el Código de Integridad se debe socializar a todos los funciones de la entidad.</v>
      </c>
      <c r="T134" s="10" t="str">
        <f>+'5. Diseño de Controles'!L121</f>
        <v>Como consecuencia de la no implementación del Código de Integridad, el Gerente o el Subgerente Administrativo o Control Interno podrán hacer los requerimientos, solicitudes o procedimientos derivados del incumplimiento de la acción.</v>
      </c>
      <c r="U134" s="10" t="str">
        <f>+'5. Diseño de Controles'!M121</f>
        <v>Registros de mesas de trabajo, formatos y encuestas diligenciadas, registros fotográficos y planillas de asistencia de socialización o actas.</v>
      </c>
      <c r="V134" s="176" t="str">
        <f>+'7. Indicadores'!C121</f>
        <v>Indicador de Cumplimiento
Código de Integridad adoptado y socializado</v>
      </c>
    </row>
    <row r="135" spans="1:22" ht="120" customHeight="1" x14ac:dyDescent="0.2">
      <c r="A135" s="202"/>
      <c r="B135" s="211"/>
      <c r="C135" s="182"/>
      <c r="D135" s="208"/>
      <c r="E135" s="7" t="str">
        <f>+'2. Descripción del Riesgo'!D128</f>
        <v>Deficientes controles internos en el proceso</v>
      </c>
      <c r="F135" s="200"/>
      <c r="G135" s="201"/>
      <c r="H135" s="201"/>
      <c r="I135" s="196"/>
      <c r="J135" s="8" t="s">
        <v>35</v>
      </c>
      <c r="K135" s="201"/>
      <c r="L135" s="201"/>
      <c r="M135" s="195"/>
      <c r="N135" s="9" t="str">
        <f>+'5. Diseño de Controles'!F122</f>
        <v>Asignar usuarios y claves para el acceso a bases de datos con información clasificada, reservada y con la que tenga incidencia en los intereses de la entidad</v>
      </c>
      <c r="O135" s="10" t="str">
        <f>+'5. Diseño de Controles'!G122</f>
        <v>Preventivo</v>
      </c>
      <c r="P135" s="10" t="str">
        <f>+'5. Diseño de Controles'!H122</f>
        <v>Jefe de Sistemas</v>
      </c>
      <c r="Q135" s="11" t="str">
        <f>+'5. Diseño de Controles'!I122</f>
        <v>1 vez, en el primer trimestre del 2021</v>
      </c>
      <c r="R135" s="10" t="str">
        <f>+'5. Diseño de Controles'!J122</f>
        <v>Restringir el acceso a bases de datos y a  información sensible, clasificada, reservada y privada para proteger su integridad, confiabilidad y conservación.</v>
      </c>
      <c r="S135" s="10" t="str">
        <f>+'5. Diseño de Controles'!K122</f>
        <v>Mediante la asignación de usuarios y claves a los funcionarios que por sus cargos y funciones deben tener acceso a bases de datos e información privada, sensible, clasificada o reservada.</v>
      </c>
      <c r="T135" s="10" t="str">
        <f>+'5. Diseño de Controles'!L122</f>
        <v>Si se detecta la manipulación de los sistemas de información con posterioridad a la asignación de usuarios y claves, se debe establecer desde que unidad o IP se realizó el acceso fraudulento y  revisar los sistemas de seguridad de la información</v>
      </c>
      <c r="U135" s="10" t="str">
        <f>+'5. Diseño de Controles'!M122</f>
        <v>Actas o registros de asignación de usuarios y claves</v>
      </c>
      <c r="V135" s="176" t="str">
        <f>+'7. Indicadores'!C122</f>
        <v xml:space="preserve">Indicador de Gestión                                                                                                                      No. de funcionarios con usuarios y claves para el acceso a bases de datos con información clasificada, reservada / No. de funcionarios que requieren usuarios y claves de acceso a bases de datos de la entidad </v>
      </c>
    </row>
    <row r="136" spans="1:22" ht="15" x14ac:dyDescent="0.2">
      <c r="A136" s="202"/>
      <c r="B136" s="211"/>
      <c r="C136" s="182"/>
      <c r="D136" s="208"/>
      <c r="E136" s="7">
        <f>+'2. Descripción del Riesgo'!D129</f>
        <v>0</v>
      </c>
      <c r="F136" s="200"/>
      <c r="G136" s="201"/>
      <c r="H136" s="201"/>
      <c r="I136" s="196"/>
      <c r="J136" s="8"/>
      <c r="K136" s="201"/>
      <c r="L136" s="201"/>
      <c r="M136" s="195"/>
      <c r="N136" s="9">
        <f>+'5. Diseño de Controles'!F123</f>
        <v>0</v>
      </c>
      <c r="O136" s="10">
        <f>+'5. Diseño de Controles'!G123</f>
        <v>0</v>
      </c>
      <c r="P136" s="10">
        <f>+'5. Diseño de Controles'!H123</f>
        <v>0</v>
      </c>
      <c r="Q136" s="11">
        <f>+'5. Diseño de Controles'!I123</f>
        <v>0</v>
      </c>
      <c r="R136" s="10">
        <f>+'5. Diseño de Controles'!J123</f>
        <v>0</v>
      </c>
      <c r="S136" s="10">
        <f>+'5. Diseño de Controles'!K123</f>
        <v>0</v>
      </c>
      <c r="T136" s="10">
        <f>+'5. Diseño de Controles'!L123</f>
        <v>0</v>
      </c>
      <c r="U136" s="10">
        <f>+'5. Diseño de Controles'!M123</f>
        <v>0</v>
      </c>
      <c r="V136" s="176">
        <f>+'7. Indicadores'!C123</f>
        <v>0</v>
      </c>
    </row>
    <row r="137" spans="1:22" ht="120" customHeight="1" x14ac:dyDescent="0.2">
      <c r="A137" s="202" t="s">
        <v>506</v>
      </c>
      <c r="B137" s="196" t="s">
        <v>507</v>
      </c>
      <c r="C137" s="182">
        <v>41</v>
      </c>
      <c r="D137" s="208" t="str">
        <f>+'1. Identificación del riesgo'!C50</f>
        <v>Celebrar contratos sin el lleno de requisitos legales.</v>
      </c>
      <c r="E137" s="7" t="str">
        <f>+'2. Descripción del Riesgo'!D130</f>
        <v>Amiguismo</v>
      </c>
      <c r="F137" s="199" t="str">
        <f>+'2. Descripción del Riesgo'!E130</f>
        <v>1. Investigaciones disciplinarias y penales.
2. Pérdida de confianza ciudadana.
3. Incumplimiento de los objetos de los contratos.</v>
      </c>
      <c r="G137" s="201" t="str">
        <f>+'3. Probabilidad'!C51</f>
        <v>RARA VEZ</v>
      </c>
      <c r="H137" s="201" t="str">
        <f>+'4. Impacto'!AP46</f>
        <v>CATASTRÓFICO</v>
      </c>
      <c r="I137" s="196" t="str">
        <f>IF(OR(G137=0,H137=0),"",INDEX('Mapa de Calor'!$D$5:$H$9,MATCH(Mapa_de_Riesgo!G137:G139,'Mapa de Calor'!$B$5:$B$9,0),MATCH(Mapa_de_Riesgo!H137:H139,'Mapa de Calor'!$D$10:$H$10,0)))</f>
        <v>Zona Extrema</v>
      </c>
      <c r="J137" s="8" t="s">
        <v>35</v>
      </c>
      <c r="K137" s="201" t="s">
        <v>58</v>
      </c>
      <c r="L137" s="201" t="s">
        <v>33</v>
      </c>
      <c r="M137" s="195" t="str">
        <f>IF(OR(G137=0,H137=0),"",INDEX('Mapa de Calor'!$D$5:$H$9,MATCH(Mapa_de_Riesgo!G137:G139,'Mapa de Calor'!$B$5:$B$9,0),MATCH(Mapa_de_Riesgo!H137:H139,'Mapa de Calor'!$D$10:$H$10,0)))</f>
        <v>Zona Extrema</v>
      </c>
      <c r="N137" s="9" t="str">
        <f>+'5. Diseño de Controles'!F124</f>
        <v>Implementación y Socialización del Código de Integridad, que implique el desarrollo institucional de la caja de herramientas (encuestas, compromisos, plan de acción)</v>
      </c>
      <c r="O137" s="10" t="str">
        <f>+'5. Diseño de Controles'!G124</f>
        <v>Preventivo</v>
      </c>
      <c r="P137" s="10" t="str">
        <f>+'5. Diseño de Controles'!H124</f>
        <v>Jefe de Talento Humano</v>
      </c>
      <c r="Q137" s="11" t="str">
        <f>+'5. Diseño de Controles'!I124</f>
        <v>1 vez, en el primer cuatrimestre del 2021</v>
      </c>
      <c r="R137" s="10" t="str">
        <f>+'5. Diseño de Controles'!J124</f>
        <v>Interiorizar una cultura institucional basada en la integridad, propiciando la coherencia que debe existir en el servidor público entre sus realizaciones y las promesas o planeación institucional.</v>
      </c>
      <c r="S137" s="10" t="str">
        <f>+'5. Diseño de Controles'!K124</f>
        <v>Se debe implementar el Código de Integridad a través de las actividades inherentes al desarrollo de la Caja de Herramientas establecida por la función pública, y una vez adoptado el Código de Integridad se debe socializar a todos los funciones de la entidad.</v>
      </c>
      <c r="T137" s="10" t="str">
        <f>+'5. Diseño de Controles'!L124</f>
        <v>Como consecuencia de la no implementación del Código de Integridad, el Gerente o el Subgerente Administrativo o Control Interno podrán hacer los requerimientos, solicitudes o procedimientos derivados del incumplimiento de la acción.</v>
      </c>
      <c r="U137" s="10" t="str">
        <f>+'5. Diseño de Controles'!M124</f>
        <v>Registros de mesas de trabajo, formatos y encuestas diligenciadas, registros fotográficos y planillas de asistencia de socialización o actas.</v>
      </c>
      <c r="V137" s="176" t="str">
        <f>+'7. Indicadores'!C124</f>
        <v>Indicador de Cumplimiento
Código de Integridad adoptado y socializado</v>
      </c>
    </row>
    <row r="138" spans="1:22" ht="120" customHeight="1" x14ac:dyDescent="0.2">
      <c r="A138" s="202"/>
      <c r="B138" s="196"/>
      <c r="C138" s="182"/>
      <c r="D138" s="208"/>
      <c r="E138" s="7" t="str">
        <f>+'2. Descripción del Riesgo'!D131</f>
        <v>Deficientes controles internos en el proceso</v>
      </c>
      <c r="F138" s="200"/>
      <c r="G138" s="201"/>
      <c r="H138" s="201"/>
      <c r="I138" s="196"/>
      <c r="J138" s="8" t="s">
        <v>35</v>
      </c>
      <c r="K138" s="201"/>
      <c r="L138" s="201"/>
      <c r="M138" s="195"/>
      <c r="N138" s="9" t="str">
        <f>+'5. Diseño de Controles'!F125</f>
        <v>Revisar el cumplimiento de los requisitos esenciales en los procesos contractuales, antes de la selección del contratista, mediante una lista de chequeo.</v>
      </c>
      <c r="O138" s="10" t="str">
        <f>+'5. Diseño de Controles'!G125</f>
        <v>Preventivo</v>
      </c>
      <c r="P138" s="10" t="str">
        <f>+'5. Diseño de Controles'!H125</f>
        <v>Secretario General</v>
      </c>
      <c r="Q138" s="11" t="str">
        <f>+'5. Diseño de Controles'!I125</f>
        <v>Cuando se deba hacer selección de proponentes</v>
      </c>
      <c r="R138" s="10" t="str">
        <f>+'5. Diseño de Controles'!J125</f>
        <v>Comprobar que el proceso de selección, las propuestas y los proponentes cumplan con las exigencias legales esenciales</v>
      </c>
      <c r="S138" s="10" t="str">
        <f>+'5. Diseño de Controles'!K125</f>
        <v>Comprobar que la modalidad de selección sea la adecuada, que los estudios previos, del sector, diseños y demás documentos de Planeación se hayan realizado oportuna y adecuadamente y que los Proponentes cumplan con los requisitos habilitantes., mediante una lista de chequeo por cada modalidad de selección.</v>
      </c>
      <c r="T138" s="10" t="str">
        <f>+'5. Diseño de Controles'!L125</f>
        <v>En caso de detectar contratos sin el lleno de requisitos esenciales con la aplicación de la lista de chequeo, se debe exigir al proponente el cumplimiento del requisito o corregir los estudios previo o el pliego de condiciones.</v>
      </c>
      <c r="U138" s="10" t="str">
        <f>+'5. Diseño de Controles'!M125</f>
        <v>Lista de chequeo procesos contractuales</v>
      </c>
      <c r="V138" s="176" t="str">
        <f>+'7. Indicadores'!C125</f>
        <v xml:space="preserve">Indicador de Gestión
# de procesos de selección de proponentes con lista de chequeo aplicada sobre cumplimiento de requisitos esenciales / # de Procesos de selección de proponentes adelantados *100                                     </v>
      </c>
    </row>
    <row r="139" spans="1:22" ht="120" customHeight="1" x14ac:dyDescent="0.2">
      <c r="A139" s="202"/>
      <c r="B139" s="196"/>
      <c r="C139" s="182"/>
      <c r="D139" s="208"/>
      <c r="E139" s="7">
        <f>+'2. Descripción del Riesgo'!D132</f>
        <v>0</v>
      </c>
      <c r="F139" s="200"/>
      <c r="G139" s="201"/>
      <c r="H139" s="201"/>
      <c r="I139" s="196"/>
      <c r="J139" s="8"/>
      <c r="K139" s="201"/>
      <c r="L139" s="201"/>
      <c r="M139" s="195"/>
      <c r="N139" s="9">
        <f>+'5. Diseño de Controles'!F126</f>
        <v>0</v>
      </c>
      <c r="O139" s="10">
        <f>+'5. Diseño de Controles'!G126</f>
        <v>0</v>
      </c>
      <c r="P139" s="10">
        <f>+'5. Diseño de Controles'!H126</f>
        <v>0</v>
      </c>
      <c r="Q139" s="11">
        <f>+'5. Diseño de Controles'!I126</f>
        <v>0</v>
      </c>
      <c r="R139" s="10">
        <f>+'5. Diseño de Controles'!J126</f>
        <v>0</v>
      </c>
      <c r="S139" s="10">
        <f>+'5. Diseño de Controles'!K126</f>
        <v>0</v>
      </c>
      <c r="T139" s="10">
        <f>+'5. Diseño de Controles'!L126</f>
        <v>0</v>
      </c>
      <c r="U139" s="10">
        <f>+'5. Diseño de Controles'!M126</f>
        <v>0</v>
      </c>
      <c r="V139" s="176">
        <f>+'7. Indicadores'!C126</f>
        <v>0</v>
      </c>
    </row>
    <row r="140" spans="1:22" ht="120" customHeight="1" x14ac:dyDescent="0.2">
      <c r="A140" s="202"/>
      <c r="B140" s="196"/>
      <c r="C140" s="182">
        <v>42</v>
      </c>
      <c r="D140" s="208" t="str">
        <f>+'1. Identificación del riesgo'!C51</f>
        <v>Violación al régimen de inhabilidades e incompatibilidades para favorecer terceros.</v>
      </c>
      <c r="E140" s="7" t="str">
        <f>+'2. Descripción del Riesgo'!D133</f>
        <v>Negligencia</v>
      </c>
      <c r="F140" s="199" t="str">
        <f>+'2. Descripción del Riesgo'!E133</f>
        <v>1. Investigaciones disciplinarias y penales
2. Pérdida de confianza ciudadana.
3. Afectación de la imagen institucional y de los organismos de control.</v>
      </c>
      <c r="G140" s="201" t="str">
        <f>+'3. Probabilidad'!C52</f>
        <v>RARA VEZ</v>
      </c>
      <c r="H140" s="201" t="str">
        <f>+'4. Impacto'!AP47</f>
        <v>MAYOR</v>
      </c>
      <c r="I140" s="196" t="str">
        <f>IF(OR(G140=0,H140=0),"",INDEX('Mapa de Calor'!$D$5:$H$9,MATCH(Mapa_de_Riesgo!G140:G142,'Mapa de Calor'!$B$5:$B$9,0),MATCH(Mapa_de_Riesgo!H140:H142,'Mapa de Calor'!$D$10:$H$10,0)))</f>
        <v xml:space="preserve"> Zona Alta</v>
      </c>
      <c r="J140" s="8" t="s">
        <v>35</v>
      </c>
      <c r="K140" s="201" t="s">
        <v>58</v>
      </c>
      <c r="L140" s="201" t="s">
        <v>92</v>
      </c>
      <c r="M140" s="195" t="str">
        <f>IF(OR(G140=0,H140=0),"",INDEX('Mapa de Calor'!$D$5:$H$9,MATCH(Mapa_de_Riesgo!G140:G142,'Mapa de Calor'!$B$5:$B$9,0),MATCH(Mapa_de_Riesgo!H140:H142,'Mapa de Calor'!$D$10:$H$10,0)))</f>
        <v xml:space="preserve"> Zona Alta</v>
      </c>
      <c r="N140" s="9" t="str">
        <f>+'5. Diseño de Controles'!F127</f>
        <v>Instruir sobre los procedimientos internos en materia de selección de proponentes y sobre responsabilidades derivadas de los procesos de contratación</v>
      </c>
      <c r="O140" s="10" t="str">
        <f>+'5. Diseño de Controles'!G127</f>
        <v>Preventivo</v>
      </c>
      <c r="P140" s="10" t="str">
        <f>+'5. Diseño de Controles'!H127</f>
        <v>Secretario General</v>
      </c>
      <c r="Q140" s="11" t="str">
        <f>+'5. Diseño de Controles'!I127</f>
        <v>En el primer bimestre del año</v>
      </c>
      <c r="R140" s="10" t="str">
        <f>+'5. Diseño de Controles'!J127</f>
        <v>Fortalecer la aptitud de los funcionarios que participan en la revisión del cumplimiento de la Capacidad y requisitos habilitantes de los Proponentes</v>
      </c>
      <c r="S140" s="10" t="str">
        <f>+'5. Diseño de Controles'!K127</f>
        <v>Acto de socialización o de instrucción a los funcionarios responsables de proyectar estudios previos y de participar en la de los Pliegos de condiciones, sobre los requisitos mínimos, respeto por los principios de la contratación y consecuencias de conductas irregulares.</v>
      </c>
      <c r="T140" s="10" t="str">
        <f>+'5. Diseño de Controles'!L127</f>
        <v>En caso de detectar proponentes inhabilitados o con incompatibilidades para contratar deben excluirse del proceso de selección.</v>
      </c>
      <c r="U140" s="10" t="str">
        <f>+'5. Diseño de Controles'!M127</f>
        <v>Acta de socialización, planillas, registros fotográficos</v>
      </c>
      <c r="V140" s="176" t="str">
        <f>+'7. Indicadores'!C127</f>
        <v>Indicador de Gestión
# de instrucciones o socialización ejecutadas sobre procedimientos internos de selección de proponentes y sobre responsabilidades derivadas de procesos de contratación / # de instrucciones programadas sobre esas materias *100</v>
      </c>
    </row>
    <row r="141" spans="1:22" ht="120" customHeight="1" x14ac:dyDescent="0.2">
      <c r="A141" s="202"/>
      <c r="B141" s="196"/>
      <c r="C141" s="182"/>
      <c r="D141" s="208"/>
      <c r="E141" s="7" t="str">
        <f>+'2. Descripción del Riesgo'!D134</f>
        <v>Deficientes controles internos en el proceso</v>
      </c>
      <c r="F141" s="200"/>
      <c r="G141" s="201"/>
      <c r="H141" s="201"/>
      <c r="I141" s="196"/>
      <c r="J141" s="8" t="s">
        <v>35</v>
      </c>
      <c r="K141" s="201"/>
      <c r="L141" s="201"/>
      <c r="M141" s="195"/>
      <c r="N141" s="9" t="str">
        <f>+'5. Diseño de Controles'!F128</f>
        <v>Verificar la  inexistencia de antecedentes disciplinarios, fiscales y policivos de cada contratista y que a su vez manifieste, bajo la gravedad del juramento, no estar impedido para suscribir ni ejecutar el contrato.</v>
      </c>
      <c r="O141" s="10" t="str">
        <f>+'5. Diseño de Controles'!G128</f>
        <v>Preventivo</v>
      </c>
      <c r="P141" s="10" t="str">
        <f>+'5. Diseño de Controles'!H128</f>
        <v>Secretario General</v>
      </c>
      <c r="Q141" s="11" t="str">
        <f>+'5. Diseño de Controles'!I128</f>
        <v>Cuando se deba hacer selección de proponentes</v>
      </c>
      <c r="R141" s="10" t="str">
        <f>+'5. Diseño de Controles'!J128</f>
        <v>Comprobar, mediante el cotejo de los números de cédulas de ciudadanía y NIT, en las bases de datos de la PGN, de la CGR y de la Policía Nacional que los contratistas seleccionados no estén reportados o incluidos en ellas con antecedentes vigentes que les impidan participar y suscribir contratos con la entidad.</v>
      </c>
      <c r="S141" s="10" t="str">
        <f>+'5. Diseño de Controles'!K128</f>
        <v>Acto de formación grupal sobre ética y valores que promueva y difunda los valores corporativos de la entidad  / Oficio de solicitud de actuación de control interno/ Solicitud de certificados de inexistencia de antecedentes.</v>
      </c>
      <c r="T141" s="10" t="str">
        <f>+'5. Diseño de Controles'!L128</f>
        <v>En caso de detectar proponentes inhabilitados o con incompatibilidades para contratar deben excluirse del proceso de selección.</v>
      </c>
      <c r="U141" s="10" t="str">
        <f>+'5. Diseño de Controles'!M128</f>
        <v>Planilla de asistencia al Taller o registro fotográfico; acta de compromiso ético firmado por cada funcionario  /  Circular para solicitar reporte de actuaciones o conductas irregulares</v>
      </c>
      <c r="V141" s="176" t="str">
        <f>+'7. Indicadores'!C128</f>
        <v xml:space="preserve">Indicador de Gestión
# de verificaciones realizadas sobre antecedentes disciplinarios, penales y policivos de los contratistas seleccionados / # de Contratistas seleccionados *100   </v>
      </c>
    </row>
    <row r="142" spans="1:22" ht="15" x14ac:dyDescent="0.2">
      <c r="A142" s="202"/>
      <c r="B142" s="196"/>
      <c r="C142" s="182"/>
      <c r="D142" s="208"/>
      <c r="E142" s="7">
        <f>+'2. Descripción del Riesgo'!D135</f>
        <v>0</v>
      </c>
      <c r="F142" s="200"/>
      <c r="G142" s="201"/>
      <c r="H142" s="201"/>
      <c r="I142" s="196"/>
      <c r="J142" s="8"/>
      <c r="K142" s="201"/>
      <c r="L142" s="201"/>
      <c r="M142" s="195"/>
      <c r="N142" s="9">
        <f>+'5. Diseño de Controles'!F129</f>
        <v>0</v>
      </c>
      <c r="O142" s="10">
        <f>+'5. Diseño de Controles'!G129</f>
        <v>0</v>
      </c>
      <c r="P142" s="10">
        <f>+'5. Diseño de Controles'!H129</f>
        <v>0</v>
      </c>
      <c r="Q142" s="11">
        <f>+'5. Diseño de Controles'!I129</f>
        <v>0</v>
      </c>
      <c r="R142" s="10">
        <f>+'5. Diseño de Controles'!J129</f>
        <v>0</v>
      </c>
      <c r="S142" s="10">
        <f>+'5. Diseño de Controles'!K129</f>
        <v>0</v>
      </c>
      <c r="T142" s="10">
        <f>+'5. Diseño de Controles'!L129</f>
        <v>0</v>
      </c>
      <c r="U142" s="10">
        <f>+'5. Diseño de Controles'!M129</f>
        <v>0</v>
      </c>
      <c r="V142" s="176">
        <f>+'7. Indicadores'!C129</f>
        <v>0</v>
      </c>
    </row>
    <row r="143" spans="1:22" ht="120" customHeight="1" x14ac:dyDescent="0.2">
      <c r="A143" s="202"/>
      <c r="B143" s="196"/>
      <c r="C143" s="209">
        <v>43</v>
      </c>
      <c r="D143" s="200" t="str">
        <f>+'1. Identificación del riesgo'!C52</f>
        <v>Falta de planeación y elaboración de estudios previos y de sector económico, direccionado a un tercero.</v>
      </c>
      <c r="E143" s="7" t="str">
        <f>+'2. Descripción del Riesgo'!D136</f>
        <v>Deficientes valores y principios éticos</v>
      </c>
      <c r="F143" s="199" t="str">
        <f>+'2. Descripción del Riesgo'!E136</f>
        <v>1. Deterioro de la autoridad.
2. Demandas y denuncias.
3. Detrimento patrimonial.
4. Pérdida de la confianza ciudadana.</v>
      </c>
      <c r="G143" s="194" t="str">
        <f>+'3. Probabilidad'!C53</f>
        <v>POSIBLE</v>
      </c>
      <c r="H143" s="194" t="str">
        <f>+'4. Impacto'!AP48</f>
        <v>CATASTRÓFICO</v>
      </c>
      <c r="I143" s="196" t="str">
        <f>IF(OR(G143=0,H143=0),"",INDEX('Mapa de Calor'!$D$5:$H$9,MATCH(Mapa_de_Riesgo!G143:G145,'Mapa de Calor'!$B$5:$B$9,0),MATCH(Mapa_de_Riesgo!H143:H145,'Mapa de Calor'!$D$10:$H$10,0)))</f>
        <v>Zona Extrema</v>
      </c>
      <c r="J143" s="8" t="s">
        <v>35</v>
      </c>
      <c r="K143" s="194" t="s">
        <v>36</v>
      </c>
      <c r="L143" s="194" t="s">
        <v>33</v>
      </c>
      <c r="M143" s="195" t="str">
        <f>IF(OR(G143=0,H143=0),"",INDEX('Mapa de Calor'!$D$5:$H$9,MATCH(Mapa_de_Riesgo!G143:G145,'Mapa de Calor'!$B$5:$B$9,0),MATCH(Mapa_de_Riesgo!H143:H145,'Mapa de Calor'!$D$10:$H$10,0)))</f>
        <v>Zona Extrema</v>
      </c>
      <c r="N143" s="9" t="str">
        <f>+'5. Diseño de Controles'!F130</f>
        <v>Implementación y Socialización del Código de Integridad, que implique el desarrollo institucional de la caja de herramientas (encuestas, compromisos, plan de acción)</v>
      </c>
      <c r="O143" s="10" t="str">
        <f>+'5. Diseño de Controles'!G130</f>
        <v>Preventivo</v>
      </c>
      <c r="P143" s="10" t="str">
        <f>+'5. Diseño de Controles'!H130</f>
        <v>Jefe de Talento Humano</v>
      </c>
      <c r="Q143" s="11" t="str">
        <f>+'5. Diseño de Controles'!I130</f>
        <v>1 vez, en el primer cuatrimestre del 2021</v>
      </c>
      <c r="R143" s="10" t="str">
        <f>+'5. Diseño de Controles'!J130</f>
        <v>Interiorizar una cultura institucional basada en la integridad, propiciando la coherencia que debe existir en el servidor público entre sus realizaciones y las promesas o planeación institucional.</v>
      </c>
      <c r="S143" s="10" t="str">
        <f>+'5. Diseño de Controles'!K130</f>
        <v>Se debe implementar el Código de Integridad a través de las actividades inherentes al desarrollo de la Caja de Herramientas establecida por la función pública, y una vez adoptado el Código de Integridad se debe socializar a todos los funciones de la entidad.</v>
      </c>
      <c r="T143" s="10" t="str">
        <f>+'5. Diseño de Controles'!L130</f>
        <v>Como consecuencia de la no implementación del Código de Integridad, el Gerente o el Subgerente Administrativo o Control Interno podrán hacer los requerimientos, solicitudes o procedimientos derivados del incumplimiento de la acción.</v>
      </c>
      <c r="U143" s="10" t="str">
        <f>+'5. Diseño de Controles'!M130</f>
        <v>Registros de mesas de trabajo, formatos y encuestas diligenciadas, registros fotográficos y planillas de asistencia de socialización o actas.</v>
      </c>
      <c r="V143" s="176" t="str">
        <f>+'7. Indicadores'!C130</f>
        <v>Indicador de Cumplimiento
Código de Integridad adoptado y socializado</v>
      </c>
    </row>
    <row r="144" spans="1:22" ht="120" x14ac:dyDescent="0.2">
      <c r="A144" s="202"/>
      <c r="B144" s="196"/>
      <c r="C144" s="209"/>
      <c r="D144" s="200"/>
      <c r="E144" s="7" t="str">
        <f>+'2. Descripción del Riesgo'!D137</f>
        <v>Clientelismo</v>
      </c>
      <c r="F144" s="200"/>
      <c r="G144" s="194"/>
      <c r="H144" s="194"/>
      <c r="I144" s="196"/>
      <c r="J144" s="8" t="s">
        <v>35</v>
      </c>
      <c r="K144" s="194"/>
      <c r="L144" s="194"/>
      <c r="M144" s="195"/>
      <c r="N144" s="9" t="str">
        <f>+'5. Diseño de Controles'!F131</f>
        <v>Difundir el código de integridad de la entidad  mediante un acto grupal en el que se socialice su contenido y se suscriba un compromiso de cumplimiento y de respeto.</v>
      </c>
      <c r="O144" s="10" t="str">
        <f>+'5. Diseño de Controles'!G131</f>
        <v>Preventivo</v>
      </c>
      <c r="P144" s="10" t="str">
        <f>+'5. Diseño de Controles'!H131</f>
        <v>Jefe de Talento Humano</v>
      </c>
      <c r="Q144" s="11" t="str">
        <f>+'5. Diseño de Controles'!I131</f>
        <v>1 vez, en el primer semestre del 2021</v>
      </c>
      <c r="R144" s="10" t="str">
        <f>+'5. Diseño de Controles'!J131</f>
        <v>Persuadir a los funcionarios que participan en la proyección de los estudios previos y en los Pliegos de condiciones sobre el deber de respetar lo público, de actuar con objetividad y transparencia.</v>
      </c>
      <c r="S144" s="10" t="str">
        <f>+'5. Diseño de Controles'!K131</f>
        <v>Acto de socialización grupal sobre el código de integridad y el respeto por lo público que finalice con la suscripción de un Compromiso ético de cada funcionario o trabajador.</v>
      </c>
      <c r="T144" s="10" t="str">
        <f>+'5. Diseño de Controles'!L131</f>
        <v>Si con posterioridad a la realización del taller y suscripción del compromiso ético se advierte el direccionamiento del proceso contractual por arreglos fraudulentos entre proponentes y funcionarios de la entidad, se debe realizar un acto de fortalecimiento de la Ética y, hacer las adendas o revocar el acto de convocatoria, si procede o demandar su legalidad y, promover las investigaciones que correspondan</v>
      </c>
      <c r="U144" s="10" t="str">
        <f>+'5. Diseño de Controles'!M131</f>
        <v>Acta de socialización y de compromiso ético firmado por cada funcionario  /  Oficio de solicitud a control interno</v>
      </c>
      <c r="V144" s="176" t="str">
        <f>+'7. Indicadores'!C131</f>
        <v>Indicador de Cumplimiento       
Difusión del código de integridad                                                     
 Indicador de Gestión
# de actas de socialización y compromiso de cumplimiento y respeto del código de integridad / #de funcionarios de la entidad *100</v>
      </c>
    </row>
    <row r="145" spans="1:22" ht="105" x14ac:dyDescent="0.2">
      <c r="A145" s="202"/>
      <c r="B145" s="196"/>
      <c r="C145" s="209"/>
      <c r="D145" s="200"/>
      <c r="E145" s="7" t="str">
        <f>+'2. Descripción del Riesgo'!D138</f>
        <v>Deficientes controles internos en el proceso</v>
      </c>
      <c r="F145" s="200"/>
      <c r="G145" s="194"/>
      <c r="H145" s="194"/>
      <c r="I145" s="196"/>
      <c r="J145" s="8" t="s">
        <v>35</v>
      </c>
      <c r="K145" s="194"/>
      <c r="L145" s="194"/>
      <c r="M145" s="195"/>
      <c r="N145" s="9" t="str">
        <f>+'5. Diseño de Controles'!F132</f>
        <v>Verificar que los pliegos de condiciones y estudios previos sean objetivos, establezcan exigencias razonables y que cumplan los requerimientos legales e internos.</v>
      </c>
      <c r="O145" s="10" t="str">
        <f>+'5. Diseño de Controles'!G132</f>
        <v>Preventivo</v>
      </c>
      <c r="P145" s="10" t="str">
        <f>+'5. Diseño de Controles'!H132</f>
        <v>Secretario General</v>
      </c>
      <c r="Q145" s="11" t="str">
        <f>+'5. Diseño de Controles'!I132</f>
        <v>Cuando se proyecten estudios previos y Pliegos de condiciones</v>
      </c>
      <c r="R145" s="10" t="str">
        <f>+'5. Diseño de Controles'!J132</f>
        <v>Verificar que los Pliegos de Condiciones estén completos y sean objetivos, transparentes y contengan exigencias razonables.</v>
      </c>
      <c r="S145" s="10" t="str">
        <f>+'5. Diseño de Controles'!K132</f>
        <v>Confrontar el contenido de los Pliegos de condiciones con las exigencias legales en materia de Contratación pública, y con el manual interno de contratación, verificar que las exigencias sean razonables y que no sean direccionadas.</v>
      </c>
      <c r="T145" s="10" t="str">
        <f>+'5. Diseño de Controles'!L132</f>
        <v>En el evento de detectar deficiencias o irregularidades en los pliegos de condiciones, se debe realizar un acto de fortalecimiento de la Ética y, hacer las adendas o revocar el acto de convocatoria, si procede o demandar su legalidad y, promover las investigaciones que correspondan</v>
      </c>
      <c r="U145" s="10" t="str">
        <f>+'5. Diseño de Controles'!M132</f>
        <v>Firma o señal de haber revisado el contenido de los Pliegos de condiciones}</v>
      </c>
      <c r="V145" s="176" t="str">
        <f>+'7. Indicadores'!C132</f>
        <v>Indicador de Gestión
# de Pliegos de Condiciones revisados respecto de su suficiencia, objetividad y transparencia / # de Pliegos de condiciones elaborados *100</v>
      </c>
    </row>
    <row r="146" spans="1:22" ht="120" customHeight="1" x14ac:dyDescent="0.2">
      <c r="A146" s="202"/>
      <c r="B146" s="196"/>
      <c r="C146" s="209">
        <v>44</v>
      </c>
      <c r="D146" s="200" t="str">
        <f>+'1. Identificación del riesgo'!C53</f>
        <v>Elaboración de pliegos de condiciones ajustados para favorecer a terceros.</v>
      </c>
      <c r="E146" s="7" t="str">
        <f>+'2. Descripción del Riesgo'!D139</f>
        <v>Deficientes valores y principios éticos</v>
      </c>
      <c r="F146" s="199" t="str">
        <f>+'2. Descripción del Riesgo'!E139</f>
        <v>1. Deterioro de la autoridad.
2. Demandas y denuncias.
3. Detrimento patrimonial.
4. Pérdida de la confianza ciudadana.
5. Incumplimiento de contratos.</v>
      </c>
      <c r="G146" s="194" t="str">
        <f>+'3. Probabilidad'!C54</f>
        <v>RARA VEZ</v>
      </c>
      <c r="H146" s="194" t="str">
        <f>+'4. Impacto'!AP49</f>
        <v>CATASTRÓFICO</v>
      </c>
      <c r="I146" s="196" t="str">
        <f>IF(OR(G146=0,H146=0),"",INDEX('Mapa de Calor'!$D$5:$H$9,MATCH(Mapa_de_Riesgo!G146:G148,'Mapa de Calor'!$B$5:$B$9,0),MATCH(Mapa_de_Riesgo!H146:H148,'Mapa de Calor'!$D$10:$H$10,0)))</f>
        <v>Zona Extrema</v>
      </c>
      <c r="J146" s="8" t="s">
        <v>35</v>
      </c>
      <c r="K146" s="194" t="s">
        <v>58</v>
      </c>
      <c r="L146" s="194" t="s">
        <v>33</v>
      </c>
      <c r="M146" s="195" t="str">
        <f>IF(OR(G146=0,H146=0),"",INDEX('Mapa de Calor'!$D$5:$H$9,MATCH(Mapa_de_Riesgo!G146:G148,'Mapa de Calor'!$B$5:$B$9,0),MATCH(Mapa_de_Riesgo!H146:H148,'Mapa de Calor'!$D$10:$H$10,0)))</f>
        <v>Zona Extrema</v>
      </c>
      <c r="N146" s="9" t="str">
        <f>+'5. Diseño de Controles'!F133</f>
        <v>Implementación y Socialización del Código de Integridad, que implique el desarrollo institucional de la caja de herramientas (encuestas, compromisos, plan de acción)</v>
      </c>
      <c r="O146" s="10" t="str">
        <f>+'5. Diseño de Controles'!G133</f>
        <v>Preventivo</v>
      </c>
      <c r="P146" s="10" t="str">
        <f>+'5. Diseño de Controles'!H133</f>
        <v>Jefe de Talento Humano</v>
      </c>
      <c r="Q146" s="11" t="str">
        <f>+'5. Diseño de Controles'!I133</f>
        <v>1 vez, en el primer cuatrimestre del 2021</v>
      </c>
      <c r="R146" s="10" t="str">
        <f>+'5. Diseño de Controles'!J133</f>
        <v>Interiorizar una cultura institucional basada en la integridad, propiciando la coherencia que debe existir en el servidor público entre sus realizaciones y las promesas o planeación institucional.</v>
      </c>
      <c r="S146" s="10" t="str">
        <f>+'5. Diseño de Controles'!K133</f>
        <v>Se debe implementar el Código de Integridad a través de las actividades inherentes al desarrollo de la Caja de Herramientas establecida por la función pública, y una vez adoptado el Código de Integridad se debe socializar a todos los funciones de la entidad.</v>
      </c>
      <c r="T146" s="10" t="str">
        <f>+'5. Diseño de Controles'!L133</f>
        <v>Como consecuencia de la no implementación del Código de Integridad, el Gerente o el Subgerente Administrativo o Control Interno podrán hacer los requerimientos, solicitudes o procedimientos derivados del incumplimiento de la acción.</v>
      </c>
      <c r="U146" s="10" t="str">
        <f>+'5. Diseño de Controles'!M133</f>
        <v>Registros de mesas de trabajo, formatos y encuestas diligenciadas, registros fotográficos y planillas de asistencia de socialización o actas.</v>
      </c>
      <c r="V146" s="176" t="str">
        <f>+'7. Indicadores'!C133</f>
        <v>Indicador de Cumplimiento
Código de Integridad adoptado y socializado</v>
      </c>
    </row>
    <row r="147" spans="1:22" ht="120" customHeight="1" x14ac:dyDescent="0.2">
      <c r="A147" s="202"/>
      <c r="B147" s="196"/>
      <c r="C147" s="209"/>
      <c r="D147" s="200"/>
      <c r="E147" s="7" t="str">
        <f>+'2. Descripción del Riesgo'!D140</f>
        <v>Afán de lucro</v>
      </c>
      <c r="F147" s="200"/>
      <c r="G147" s="194"/>
      <c r="H147" s="194"/>
      <c r="I147" s="196"/>
      <c r="J147" s="8" t="s">
        <v>35</v>
      </c>
      <c r="K147" s="194"/>
      <c r="L147" s="194"/>
      <c r="M147" s="195"/>
      <c r="N147" s="9" t="str">
        <f>+'5. Diseño de Controles'!F134</f>
        <v>Implementación y Socialización del Código de Integridad, que implique el desarrollo institucional de la caja de herramientas (encuestas, compromisos, plan de acción)</v>
      </c>
      <c r="O147" s="10" t="str">
        <f>+'5. Diseño de Controles'!G134</f>
        <v>Preventivo</v>
      </c>
      <c r="P147" s="10" t="str">
        <f>+'5. Diseño de Controles'!H134</f>
        <v>Jefe de Talento Humano</v>
      </c>
      <c r="Q147" s="11" t="str">
        <f>+'5. Diseño de Controles'!I134</f>
        <v>1 vez, en el primer cuatrimestre del 2021</v>
      </c>
      <c r="R147" s="10" t="str">
        <f>+'5. Diseño de Controles'!J134</f>
        <v>Interiorizar una cultura institucional basada en la integridad, propiciando la coherencia que debe existir en el servidor público entre sus realizaciones y las promesas o planeación institucional.</v>
      </c>
      <c r="S147" s="10" t="str">
        <f>+'5. Diseño de Controles'!K134</f>
        <v>Se debe implementar el Código de Integridad a través de las actividades inherentes al desarrollo de la Caja de Herramientas establecida por la función pública, y una vez adoptado el Código de Integridad se debe socializar a todos los funciones de la entidad.</v>
      </c>
      <c r="T147" s="10" t="str">
        <f>+'5. Diseño de Controles'!L134</f>
        <v>Como consecuencia de la no implementación del Código de Integridad, el Gerente o el Subgerente Administrativo o Control Interno podrán hacer los requerimientos, solicitudes o procedimientos derivados del incumplimiento de la acción.</v>
      </c>
      <c r="U147" s="10" t="str">
        <f>+'5. Diseño de Controles'!M134</f>
        <v>Registros de mesas de trabajo, formatos y encuestas diligenciadas, registros fotográficos y planillas de asistencia de socialización o actas.</v>
      </c>
      <c r="V147" s="176" t="str">
        <f>+'7. Indicadores'!C134</f>
        <v>Indicador de Cumplimiento
Código de Integridad adoptado y socializado</v>
      </c>
    </row>
    <row r="148" spans="1:22" ht="232.5" customHeight="1" x14ac:dyDescent="0.2">
      <c r="A148" s="202"/>
      <c r="B148" s="196"/>
      <c r="C148" s="209"/>
      <c r="D148" s="200"/>
      <c r="E148" s="7" t="str">
        <f>+'2. Descripción del Riesgo'!D141</f>
        <v>Ausencia de estímulos internos que persuadan sobre la rectitud, transparencia y calidad de los procesos de selección de los contratistas en la entidad.</v>
      </c>
      <c r="F148" s="200"/>
      <c r="G148" s="194"/>
      <c r="H148" s="194"/>
      <c r="I148" s="196"/>
      <c r="J148" s="8" t="s">
        <v>35</v>
      </c>
      <c r="K148" s="194"/>
      <c r="L148" s="194"/>
      <c r="M148" s="195"/>
      <c r="N148" s="9" t="str">
        <f>+'5. Diseño de Controles'!F135</f>
        <v>Establecer un reconocimiento no pecuniario en el Plan de Estímulos, para los funcionarios que proyectan los Estudios previos y los Pliegos de condiciones contractuales y que no hayan sido objeto de denuncias ni de quejas fundadas sobre su contenido, calidad, publicidad y objetividad</v>
      </c>
      <c r="O148" s="10" t="str">
        <f>+'5. Diseño de Controles'!G135</f>
        <v>Preventivo</v>
      </c>
      <c r="P148" s="10" t="str">
        <f>+'5. Diseño de Controles'!H135</f>
        <v>Jefe de Talento Humano y Secretario General</v>
      </c>
      <c r="Q148" s="11" t="str">
        <f>+'5. Diseño de Controles'!I135</f>
        <v>En la elaboración del Plan de Estímulos</v>
      </c>
      <c r="R148" s="10" t="str">
        <f>+'5. Diseño de Controles'!J135</f>
        <v>Promover el cumplimiento adecuado del deber de los funcionarios responsables de los procesos de contratación, mediante estímulos no pecuniarios que resalten su compromiso, rectitud y seriedad.</v>
      </c>
      <c r="S148" s="10" t="str">
        <f>+'5. Diseño de Controles'!K135</f>
        <v>Incluir en el Plan de estímulos e incentivos un reconocimiento no pecuniario a los funcionarios que proyectan los Estudios previos y los Pliegos de condiciones contractuales, que no hayan objeto de denuncias o quejas fundadas sobre su objetividad, publicidad, transparencia y calidad.</v>
      </c>
      <c r="T148" s="10" t="str">
        <f>+'5. Diseño de Controles'!L135</f>
        <v>Cuando se detecten Pliegos de condiciones direccionados, a pesar de la inclusión y/o reconocimiento de estímulos a funcionarios del proceso de contratación, se debe realizar un acto de fortalecimiento de la ética pública y promover las adendas a los Pliegos y las investigaciones que correspondan</v>
      </c>
      <c r="U148" s="10" t="str">
        <f>+'5. Diseño de Controles'!M135</f>
        <v>Plan de estímulos e incentivos 2021</v>
      </c>
      <c r="V148" s="176" t="str">
        <f>+'7. Indicadores'!C135</f>
        <v>Indicador de Cumplimiento
Plan de estímulos y bienestar con inclusión de Reconocimiento a funcionarios que ejercen la defensa judicial sin dejar vencer los términos y con decisiones exitosas para los intereses de la entidad.</v>
      </c>
    </row>
    <row r="149" spans="1:22" ht="60" customHeight="1" x14ac:dyDescent="0.2">
      <c r="A149" s="202"/>
      <c r="B149" s="196"/>
      <c r="C149" s="209">
        <v>45</v>
      </c>
      <c r="D149" s="200" t="str">
        <f>+'1. Identificación del riesgo'!C54</f>
        <v>Deficiencias deliberadas en supervisión e interventoría de contratos.</v>
      </c>
      <c r="E149" s="7" t="str">
        <f>+'2. Descripción del Riesgo'!D142</f>
        <v>Indebida asignación del supervisor del contrato</v>
      </c>
      <c r="F149" s="199" t="str">
        <f>+'2. Descripción del Riesgo'!E142</f>
        <v>1. Baja calidad de bienes y/o servicios.
2. Detrimento patrimonial.
3. Incumplimiento del objeto contractual
4. Exposición institucional de acuerdo con el objeto contratado
5. Afectación de la imagen.</v>
      </c>
      <c r="G149" s="194" t="str">
        <f>+'3. Probabilidad'!C55</f>
        <v>POSIBLE</v>
      </c>
      <c r="H149" s="194" t="str">
        <f>+'4. Impacto'!AP50</f>
        <v>CATASTRÓFICO</v>
      </c>
      <c r="I149" s="196" t="str">
        <f>IF(OR(G149=0,H149=0),"",INDEX('Mapa de Calor'!$D$5:$H$9,MATCH(Mapa_de_Riesgo!G149:G151,'Mapa de Calor'!$B$5:$B$9,0),MATCH(Mapa_de_Riesgo!H149:H151,'Mapa de Calor'!$D$10:$H$10,0)))</f>
        <v>Zona Extrema</v>
      </c>
      <c r="J149" s="8" t="s">
        <v>35</v>
      </c>
      <c r="K149" s="194" t="s">
        <v>36</v>
      </c>
      <c r="L149" s="194" t="s">
        <v>33</v>
      </c>
      <c r="M149" s="195" t="str">
        <f>IF(OR(G149=0,H149=0),"",INDEX('Mapa de Calor'!$D$5:$H$9,MATCH(Mapa_de_Riesgo!G149:G151,'Mapa de Calor'!$B$5:$B$9,0),MATCH(Mapa_de_Riesgo!H149:H151,'Mapa de Calor'!$D$10:$H$10,0)))</f>
        <v>Zona Extrema</v>
      </c>
      <c r="N149" s="9" t="str">
        <f>+'5. Diseño de Controles'!F136</f>
        <v>Elección de supervisor de acuerdo con idoneidad y competencias laborales</v>
      </c>
      <c r="O149" s="10" t="str">
        <f>+'5. Diseño de Controles'!G136</f>
        <v>Preventivo</v>
      </c>
      <c r="P149" s="10" t="str">
        <f>+'5. Diseño de Controles'!H136</f>
        <v>Secretario General</v>
      </c>
      <c r="Q149" s="11" t="str">
        <f>+'5. Diseño de Controles'!I136</f>
        <v>Permanente</v>
      </c>
      <c r="R149" s="10" t="str">
        <f>+'5. Diseño de Controles'!J136</f>
        <v>Garantizar la idoneidad y competencias laborales del supervisor asignado al contrato respectivo</v>
      </c>
      <c r="S149" s="10" t="str">
        <f>+'5. Diseño de Controles'!K136</f>
        <v>Asignar al supervisor previo análisis de sus competencias o perfil, de acuerdo con la actividad a supervisar</v>
      </c>
      <c r="T149" s="10" t="str">
        <f>+'5. Diseño de Controles'!L136</f>
        <v>Cuando el supervisor asignado no reúna el perfil o cuenta con la idoneidad o competencias para el ejercicio de la supervisión, deberá asignarse un nuevo supervisor que sí cumpla con las competencias o perfil</v>
      </c>
      <c r="U149" s="10" t="str">
        <f>+'5. Diseño de Controles'!M136</f>
        <v>Asignación del supervisor</v>
      </c>
      <c r="V149" s="176" t="str">
        <f>+'7. Indicadores'!C136</f>
        <v>Indicador de Gestión
# de supervisores con idóneos asignados / # supervisores asignados*100</v>
      </c>
    </row>
    <row r="150" spans="1:22" ht="75" x14ac:dyDescent="0.2">
      <c r="A150" s="202"/>
      <c r="B150" s="196"/>
      <c r="C150" s="209"/>
      <c r="D150" s="200"/>
      <c r="E150" s="7" t="str">
        <f>+'2. Descripción del Riesgo'!D143</f>
        <v>Deficientes controles para cumplimiento del objeto contractual</v>
      </c>
      <c r="F150" s="200"/>
      <c r="G150" s="194"/>
      <c r="H150" s="194"/>
      <c r="I150" s="196"/>
      <c r="J150" s="8" t="s">
        <v>35</v>
      </c>
      <c r="K150" s="194"/>
      <c r="L150" s="194"/>
      <c r="M150" s="195"/>
      <c r="N150" s="9" t="str">
        <f>+'5. Diseño de Controles'!F137</f>
        <v>Establecer formatos estandarizados de supervisión con lista de requisitos aplicables según objeto contractual</v>
      </c>
      <c r="O150" s="10" t="str">
        <f>+'5. Diseño de Controles'!G137</f>
        <v>Preventivo</v>
      </c>
      <c r="P150" s="10" t="str">
        <f>+'5. Diseño de Controles'!H137</f>
        <v>Secretario General</v>
      </c>
      <c r="Q150" s="11" t="str">
        <f>+'5. Diseño de Controles'!I137</f>
        <v>1 vez, en el primer trimestre del 2021</v>
      </c>
      <c r="R150" s="10" t="str">
        <f>+'5. Diseño de Controles'!J137</f>
        <v>Disponer de un formato estándar que describa todos los requisitos legales que deben observarse en la supervisión de los contratos de acuerdo con su objeto</v>
      </c>
      <c r="S150" s="10" t="str">
        <f>+'5. Diseño de Controles'!K137</f>
        <v>Diligenciar los criterios de verificación o requisitos, de acuerdo con las actividades desarrolladas debidamente en el contrato</v>
      </c>
      <c r="T150" s="10" t="str">
        <f>+'5. Diseño de Controles'!L137</f>
        <v>Ante la identificación de una actividad no conforme, se dejará expresada en el informe de supervisión y no procederá pago hasta que no sea corregida.</v>
      </c>
      <c r="U150" s="10" t="str">
        <f>+'5. Diseño de Controles'!M137</f>
        <v>Formato de supervisión</v>
      </c>
      <c r="V150" s="176" t="str">
        <f>+'7. Indicadores'!C137</f>
        <v>Indicador de Cumplimiento
Formatos de supervisión de contratos estandarizados</v>
      </c>
    </row>
    <row r="151" spans="1:22" ht="120" customHeight="1" x14ac:dyDescent="0.2">
      <c r="A151" s="202"/>
      <c r="B151" s="196"/>
      <c r="C151" s="209"/>
      <c r="D151" s="200"/>
      <c r="E151" s="7" t="str">
        <f>+'2. Descripción del Riesgo'!D144</f>
        <v>Amiguismo, clientelismo, tráfico de influencias, favorecimiento a terceros</v>
      </c>
      <c r="F151" s="200"/>
      <c r="G151" s="194"/>
      <c r="H151" s="194"/>
      <c r="I151" s="196"/>
      <c r="J151" s="8" t="s">
        <v>35</v>
      </c>
      <c r="K151" s="194"/>
      <c r="L151" s="194"/>
      <c r="M151" s="195"/>
      <c r="N151" s="9" t="str">
        <f>+'5. Diseño de Controles'!F138</f>
        <v>Implementación y Socialización del Código de Integridad, que implique el desarrollo institucional de la caja de herramientas (encuestas, compromisos, plan de acción)</v>
      </c>
      <c r="O151" s="10" t="str">
        <f>+'5. Diseño de Controles'!G138</f>
        <v>Preventivo</v>
      </c>
      <c r="P151" s="10" t="str">
        <f>+'5. Diseño de Controles'!H138</f>
        <v>Jefe de Talento Humano</v>
      </c>
      <c r="Q151" s="11" t="str">
        <f>+'5. Diseño de Controles'!I138</f>
        <v>1 vez, en el primer cuatrimestre del 2021</v>
      </c>
      <c r="R151" s="10" t="str">
        <f>+'5. Diseño de Controles'!J138</f>
        <v>Interiorizar una cultura institucional basada en la integridad, propiciando la coherencia que debe existir en el servidor público entre sus realizaciones y las promesas o planeación institucional.</v>
      </c>
      <c r="S151" s="10" t="str">
        <f>+'5. Diseño de Controles'!K138</f>
        <v>Se debe implementar el Código de Integridad a través de las actividades inherentes al desarrollo de la Caja de Herramientas establecida por la función pública, y una vez adoptado el Código de Integridad se debe socializar a todos los funciones de la entidad.</v>
      </c>
      <c r="T151" s="10" t="str">
        <f>+'5. Diseño de Controles'!L138</f>
        <v>Como consecuencia de la no implementación del Código de Integridad, el Gerente o el Subgerente Administrativo o Control Interno podrán hacer los requerimientos, solicitudes o procedimientos derivados del incumplimiento de la acción.</v>
      </c>
      <c r="U151" s="10" t="str">
        <f>+'5. Diseño de Controles'!M138</f>
        <v>Registros de mesas de trabajo, formatos y encuestas diligenciadas, registros fotográficos y planillas de asistencia de socialización o actas.</v>
      </c>
      <c r="V151" s="176" t="str">
        <f>+'7. Indicadores'!C138</f>
        <v>Indicador de Cumplimiento
Código de Integridad adoptado y socializado</v>
      </c>
    </row>
    <row r="152" spans="1:22" ht="90" customHeight="1" x14ac:dyDescent="0.2">
      <c r="A152" s="202" t="s">
        <v>553</v>
      </c>
      <c r="B152" s="196" t="s">
        <v>554</v>
      </c>
      <c r="C152" s="209">
        <v>46</v>
      </c>
      <c r="D152" s="200" t="str">
        <f>+'1. Identificación del riesgo'!C55</f>
        <v>Pérdida, ocultamiento y modificación indebida de documentos para favorecer a terceros (adulteración de registros, falsificación de firmas, fuga de información sensible).</v>
      </c>
      <c r="E152" s="7" t="str">
        <f>+'2. Descripción del Riesgo'!D145</f>
        <v>Deficientes controles internos en el proceso</v>
      </c>
      <c r="F152" s="199" t="str">
        <f>+'2. Descripción del Riesgo'!E145</f>
        <v>1. Investigaciones disciplinarias y fiscales.
2. Pérdida de información.
3. Deterioro de la imagen institucional.
4. Pérdida de autoridad.
5. Impunidad.
6. Condenas en contra de la entidad.</v>
      </c>
      <c r="G152" s="194" t="str">
        <f>+'3. Probabilidad'!C56</f>
        <v>IMPROBABLE</v>
      </c>
      <c r="H152" s="194" t="str">
        <f>+'4. Impacto'!AP51</f>
        <v>CATASTRÓFICO</v>
      </c>
      <c r="I152" s="196" t="str">
        <f>IF(OR(G152=0,H152=0),"",INDEX('Mapa de Calor'!$D$5:$H$9,MATCH(Mapa_de_Riesgo!G152:G154,'Mapa de Calor'!$B$5:$B$9,0),MATCH(Mapa_de_Riesgo!H152:H154,'Mapa de Calor'!$D$10:$H$10,0)))</f>
        <v>Zona Extrema</v>
      </c>
      <c r="J152" s="8" t="s">
        <v>35</v>
      </c>
      <c r="K152" s="194" t="s">
        <v>58</v>
      </c>
      <c r="L152" s="194" t="s">
        <v>33</v>
      </c>
      <c r="M152" s="195" t="str">
        <f>IF(OR(G152=0,H152=0),"",INDEX('Mapa de Calor'!$D$5:$H$9,MATCH(Mapa_de_Riesgo!G152:G154,'Mapa de Calor'!$B$5:$B$9,0),MATCH(Mapa_de_Riesgo!H152:H154,'Mapa de Calor'!$D$10:$H$10,0)))</f>
        <v>Zona Extrema</v>
      </c>
      <c r="N152" s="9" t="str">
        <f>+'5. Diseño de Controles'!F139</f>
        <v>Diligenciar el libro de control de préstamos cada vez que se solicite algún documento.</v>
      </c>
      <c r="O152" s="10" t="str">
        <f>+'5. Diseño de Controles'!G139</f>
        <v>Preventivo</v>
      </c>
      <c r="P152" s="10" t="str">
        <f>+'5. Diseño de Controles'!H139</f>
        <v>Jefe de Atención al Ciudadano y Gestión Documental</v>
      </c>
      <c r="Q152" s="11" t="str">
        <f>+'5. Diseño de Controles'!I139</f>
        <v>Cuando se produzca el hecho</v>
      </c>
      <c r="R152" s="10" t="str">
        <f>+'5. Diseño de Controles'!J139</f>
        <v>Llevar un control de los documentos que ingresan y salen de archivo</v>
      </c>
      <c r="S152" s="10" t="str">
        <f>+'5. Diseño de Controles'!K139</f>
        <v>Cada vez que ingrese o salga un documento de Archivo se debe hacer un registro del acto indicando la fecha, quienes intervienen, tipo de documento, formato, idioma, serie, subserie, cantidad de folios y estado de conservación</v>
      </c>
      <c r="T152" s="10" t="str">
        <f>+'5. Diseño de Controles'!L139</f>
        <v>Cuando se detecte que se hizo entrega de un documento o información clasificada o reservada del área de archivo sin la justificación ni registro, se levanta un acta y se promueven las acciones que correspondan.</v>
      </c>
      <c r="U152" s="10" t="str">
        <f>+'5. Diseño de Controles'!M139</f>
        <v>Libro de control de préstamos de documentos</v>
      </c>
      <c r="V152" s="176" t="str">
        <f>+'7. Indicadores'!C139</f>
        <v>Indicador de Gestión
# de registros de préstamos de documentos o archivos / # de préstamos de documentos o archivos realizados *100</v>
      </c>
    </row>
    <row r="153" spans="1:22" ht="75" x14ac:dyDescent="0.2">
      <c r="A153" s="202"/>
      <c r="B153" s="196"/>
      <c r="C153" s="209"/>
      <c r="D153" s="200"/>
      <c r="E153" s="7" t="str">
        <f>+'2. Descripción del Riesgo'!D146</f>
        <v>Ausencia de valores éticos</v>
      </c>
      <c r="F153" s="200"/>
      <c r="G153" s="194"/>
      <c r="H153" s="194"/>
      <c r="I153" s="196"/>
      <c r="J153" s="8" t="s">
        <v>35</v>
      </c>
      <c r="K153" s="194"/>
      <c r="L153" s="194"/>
      <c r="M153" s="195"/>
      <c r="N153" s="9" t="str">
        <f>+'5. Diseño de Controles'!F140</f>
        <v>Fomentar espacios que fortalezcan los valores corporativos.</v>
      </c>
      <c r="O153" s="10" t="str">
        <f>+'5. Diseño de Controles'!G140</f>
        <v>Preventivo</v>
      </c>
      <c r="P153" s="10" t="str">
        <f>+'5. Diseño de Controles'!H140</f>
        <v>Jefe de Talento Humano</v>
      </c>
      <c r="Q153" s="11" t="str">
        <f>+'5. Diseño de Controles'!I140</f>
        <v>1 vez, en el primer semestre de 2021</v>
      </c>
      <c r="R153" s="10" t="str">
        <f>+'5. Diseño de Controles'!J140</f>
        <v>Fortalecer los valores institucionales mediante la promoción del respeto por lo público, la honestidad, rectitud y compromiso institucional</v>
      </c>
      <c r="S153" s="10" t="str">
        <f>+'5. Diseño de Controles'!K140</f>
        <v xml:space="preserve">Acto de formación o interacción grupal sobre ética y valores que promueva y difunda los valores corporativos de la entidad  </v>
      </c>
      <c r="T153" s="10" t="str">
        <f>+'5. Diseño de Controles'!L140</f>
        <v>En el evento de detectarse, con posterioridad a las actividades de fortalecimiento de valores, que se hizo entrega o tráfico con información clasificada o reservada,  se deben promover acciones de fortalecimiento a la Ética pública y las acciones que correspondan.</v>
      </c>
      <c r="U153" s="10" t="str">
        <f>+'5. Diseño de Controles'!M140</f>
        <v>Mesas de trabajo, planillas de asistencia a eventos de promoción y capacitación sobre ética y valores</v>
      </c>
      <c r="V153" s="176" t="str">
        <f>+'7. Indicadores'!C140</f>
        <v>Indicador de Gestión
# de actividades ejecutadas de promoción de ética y valores / # de actividades programadas *100</v>
      </c>
    </row>
    <row r="154" spans="1:22" ht="75" x14ac:dyDescent="0.2">
      <c r="A154" s="202"/>
      <c r="B154" s="196"/>
      <c r="C154" s="209"/>
      <c r="D154" s="200"/>
      <c r="E154" s="7" t="str">
        <f>+'2. Descripción del Riesgo'!D147</f>
        <v>Descuido</v>
      </c>
      <c r="F154" s="200"/>
      <c r="G154" s="194"/>
      <c r="H154" s="194"/>
      <c r="I154" s="196"/>
      <c r="J154" s="8" t="s">
        <v>35</v>
      </c>
      <c r="K154" s="194"/>
      <c r="L154" s="194"/>
      <c r="M154" s="195"/>
      <c r="N154" s="9" t="str">
        <f>+'5. Diseño de Controles'!F141</f>
        <v>Elaborar y actualizar la base de datos de los archivos existentes de la Entidad.</v>
      </c>
      <c r="O154" s="10" t="str">
        <f>+'5. Diseño de Controles'!G141</f>
        <v>Preventivo</v>
      </c>
      <c r="P154" s="10" t="str">
        <f>+'5. Diseño de Controles'!H141</f>
        <v>Jefe de Atención al Ciudadano y Gestión Documental</v>
      </c>
      <c r="Q154" s="11" t="str">
        <f>+'5. Diseño de Controles'!I141</f>
        <v>Permanentemente</v>
      </c>
      <c r="R154" s="10" t="str">
        <f>+'5. Diseño de Controles'!J141</f>
        <v>Controlar los activos documentales de la entidad</v>
      </c>
      <c r="S154" s="10" t="str">
        <f>+'5. Diseño de Controles'!K141</f>
        <v>Identificar los activos documentales de la TTBAQ en forma técnica, llenando fichas de cada uno de ellos, ubicación, serie, subserie, folios y dependencia generadora</v>
      </c>
      <c r="T154" s="10" t="str">
        <f>+'5. Diseño de Controles'!L141</f>
        <v>Cuando al actualizar la base de datos se detecte que se hizo entrega de un documento o información clasificada o reservada del área de archivo sin la justificación ni registro, se levanta un acta y se promueven las acciones que correspondan.</v>
      </c>
      <c r="U154" s="10" t="str">
        <f>+'5. Diseño de Controles'!M141</f>
        <v>Bases de datos actualizadas</v>
      </c>
      <c r="V154" s="176" t="str">
        <f>+'7. Indicadores'!C141</f>
        <v>Indicador de Cumplimiento  
Bases de datos actualizadas</v>
      </c>
    </row>
    <row r="155" spans="1:22" ht="172.5" customHeight="1" x14ac:dyDescent="0.2">
      <c r="A155" s="202"/>
      <c r="B155" s="196"/>
      <c r="C155" s="182">
        <v>47</v>
      </c>
      <c r="D155" s="208" t="str">
        <f>+'1. Identificación del riesgo'!C56</f>
        <v>Filtración de información clasificada y reservada que reposa en los archivos de la entidad, para favorecer a investigados, infractores, sujetos vigilados, peticionarios, demandantes o accionantes.</v>
      </c>
      <c r="E155" s="7" t="str">
        <f>+'2. Descripción del Riesgo'!D148</f>
        <v>Tráfico de influencias</v>
      </c>
      <c r="F155" s="199" t="str">
        <f>+'2. Descripción del Riesgo'!E148</f>
        <v>1. Investigaciones disciplinarias y fiscales.
2. Pérdida de información.
3. Deterioro de la imagen institucional.
4. Pérdida de autoridad.
5. Impunidad.
6. Condenas en contra de la entidad.</v>
      </c>
      <c r="G155" s="201" t="str">
        <f>+'3. Probabilidad'!C57</f>
        <v>POSIBLE</v>
      </c>
      <c r="H155" s="201" t="str">
        <f>+'4. Impacto'!AP52</f>
        <v>CATASTRÓFICO</v>
      </c>
      <c r="I155" s="196" t="str">
        <f>IF(OR(G155=0,H155=0),"",INDEX('Mapa de Calor'!$D$5:$H$9,MATCH(Mapa_de_Riesgo!G155:G157,'Mapa de Calor'!$B$5:$B$9,0),MATCH(Mapa_de_Riesgo!H155:H157,'Mapa de Calor'!$D$10:$H$10,0)))</f>
        <v>Zona Extrema</v>
      </c>
      <c r="J155" s="8" t="s">
        <v>35</v>
      </c>
      <c r="K155" s="201" t="s">
        <v>32</v>
      </c>
      <c r="L155" s="201" t="s">
        <v>33</v>
      </c>
      <c r="M155" s="195" t="str">
        <f>IF(OR(G155=0,H155=0),"",INDEX('Mapa de Calor'!$D$5:$H$9,MATCH(Mapa_de_Riesgo!G155:G157,'Mapa de Calor'!$B$5:$B$9,0),MATCH(Mapa_de_Riesgo!H155:H157,'Mapa de Calor'!$D$10:$H$10,0)))</f>
        <v>Zona Extrema</v>
      </c>
      <c r="N155" s="9" t="str">
        <f>+'5. Diseño de Controles'!F142</f>
        <v>Implementación y Socialización del Código de Integridad, que implique el desarrollo institucional de la caja de herramientas (encuestas, compromisos, plan de acción)</v>
      </c>
      <c r="O155" s="10" t="str">
        <f>+'5. Diseño de Controles'!G142</f>
        <v>Preventivo</v>
      </c>
      <c r="P155" s="10" t="str">
        <f>+'5. Diseño de Controles'!H142</f>
        <v>Jefe de Talento Humano</v>
      </c>
      <c r="Q155" s="11" t="str">
        <f>+'5. Diseño de Controles'!I142</f>
        <v>1 vez, en el primer cuatrimestre del 2021</v>
      </c>
      <c r="R155" s="10" t="str">
        <f>+'5. Diseño de Controles'!J142</f>
        <v>Interiorizar una cultura institucional basada en la integridad, propiciando la coherencia que debe existir en el servidor público entre sus realizaciones y las promesas o planeación institucional.</v>
      </c>
      <c r="S155" s="10" t="str">
        <f>+'5. Diseño de Controles'!K142</f>
        <v>Se debe implementar el Código de Integridad a través de las actividades inherentes al desarrollo de la Caja de Herramientas establecida por la función pública, y una vez adoptado el Código de Integridad se debe socializar a todos los funciones de la entidad.</v>
      </c>
      <c r="T155" s="10" t="str">
        <f>+'5. Diseño de Controles'!L142</f>
        <v>Como consecuencia de la no implementación del Código de Integridad, el Gerente o el Subgerente Administrativo o Control Interno podrán hacer los requerimientos, solicitudes o procedimientos derivados del incumplimiento de la acción.</v>
      </c>
      <c r="U155" s="10" t="str">
        <f>+'5. Diseño de Controles'!M142</f>
        <v>Registros de mesas de trabajo, formatos y encuestas diligenciadas, registros fotográficos y planillas de asistencia de socialización o actas.</v>
      </c>
      <c r="V155" s="176" t="str">
        <f>+'7. Indicadores'!C142</f>
        <v>Indicador de Cumplimiento
Código de Integridad adoptado y socializado</v>
      </c>
    </row>
    <row r="156" spans="1:22" ht="172.5" customHeight="1" x14ac:dyDescent="0.2">
      <c r="A156" s="202"/>
      <c r="B156" s="196"/>
      <c r="C156" s="182"/>
      <c r="D156" s="208"/>
      <c r="E156" s="7" t="str">
        <f>+'2. Descripción del Riesgo'!D149</f>
        <v>Deficientes controles internos en el proceso</v>
      </c>
      <c r="F156" s="200"/>
      <c r="G156" s="201"/>
      <c r="H156" s="201"/>
      <c r="I156" s="196"/>
      <c r="J156" s="8" t="s">
        <v>35</v>
      </c>
      <c r="K156" s="201"/>
      <c r="L156" s="201"/>
      <c r="M156" s="195"/>
      <c r="N156" s="9" t="str">
        <f>+'5. Diseño de Controles'!F143</f>
        <v>implementar una herramienta de seguridad sobre las bases de datos</v>
      </c>
      <c r="O156" s="10" t="str">
        <f>+'5. Diseño de Controles'!G143</f>
        <v>Preventivo</v>
      </c>
      <c r="P156" s="10" t="str">
        <f>+'5. Diseño de Controles'!H143</f>
        <v>Jefe de Sistemas</v>
      </c>
      <c r="Q156" s="11" t="str">
        <f>+'5. Diseño de Controles'!I143</f>
        <v>Semanalmente</v>
      </c>
      <c r="R156" s="10" t="str">
        <f>+'5. Diseño de Controles'!J143</f>
        <v>Verificar la elaboración de copias de seguridad a los sistemas de información e información institucional priorizada</v>
      </c>
      <c r="S156" s="10" t="str">
        <f>+'5. Diseño de Controles'!K143</f>
        <v>Realizar backup semanales sobre la información recibida y almacenada en los equipos de cómputo de la entidad, depositarla en la nube o en un equipo que se encuentre fuera de las instalaciones de la entidad.</v>
      </c>
      <c r="T156" s="10" t="str">
        <f>+'5. Diseño de Controles'!L143</f>
        <v>En el evento de detectarse que no se hacen los back up en la oportunidad, cantidad o sobre los equipos que los requieren, se comunica al responsable de sistemas para que los haga en el menor tiempo posible y se le comunica a la Oficina de Control interno para el seguimiento que les corresponde.</v>
      </c>
      <c r="U156" s="10" t="str">
        <f>+'5. Diseño de Controles'!M143</f>
        <v>Back ups semanales</v>
      </c>
      <c r="V156" s="176" t="str">
        <f>+'7. Indicadores'!C143</f>
        <v>Indicador de Cumplimiento        
Herramientas de seguridad sobre las bases de datos implementadas</v>
      </c>
    </row>
    <row r="157" spans="1:22" ht="47.25" x14ac:dyDescent="0.2">
      <c r="A157" s="202"/>
      <c r="B157" s="196"/>
      <c r="C157" s="182"/>
      <c r="D157" s="208"/>
      <c r="E157" s="7" t="str">
        <f>+'2. Descripción del Riesgo'!D150</f>
        <v>Vulnerabilidad del sistema</v>
      </c>
      <c r="F157" s="200"/>
      <c r="G157" s="201"/>
      <c r="H157" s="201"/>
      <c r="I157" s="196"/>
      <c r="J157" s="8" t="s">
        <v>35</v>
      </c>
      <c r="K157" s="201"/>
      <c r="L157" s="201"/>
      <c r="M157" s="195"/>
      <c r="N157" s="9">
        <f>+'5. Diseño de Controles'!F144</f>
        <v>0</v>
      </c>
      <c r="O157" s="10">
        <f>+'5. Diseño de Controles'!G144</f>
        <v>0</v>
      </c>
      <c r="P157" s="10">
        <f>+'5. Diseño de Controles'!H144</f>
        <v>0</v>
      </c>
      <c r="Q157" s="11">
        <f>+'5. Diseño de Controles'!I144</f>
        <v>0</v>
      </c>
      <c r="R157" s="10">
        <f>+'5. Diseño de Controles'!J144</f>
        <v>0</v>
      </c>
      <c r="S157" s="10">
        <f>+'5. Diseño de Controles'!K144</f>
        <v>0</v>
      </c>
      <c r="T157" s="10">
        <f>+'5. Diseño de Controles'!L144</f>
        <v>0</v>
      </c>
      <c r="U157" s="10">
        <f>+'5. Diseño de Controles'!M144</f>
        <v>0</v>
      </c>
      <c r="V157" s="176">
        <f>+'7. Indicadores'!C144</f>
        <v>0</v>
      </c>
    </row>
    <row r="158" spans="1:22" ht="120" customHeight="1" x14ac:dyDescent="0.2">
      <c r="A158" s="202" t="s">
        <v>568</v>
      </c>
      <c r="B158" s="196" t="s">
        <v>569</v>
      </c>
      <c r="C158" s="206">
        <v>48</v>
      </c>
      <c r="D158" s="208" t="str">
        <f>+'1. Identificación del riesgo'!C57</f>
        <v>Posibilidad de permitir y omitir alteraciones en  la planilla de seguridad social para obtener un beneficio particular, en desarrollo de las funciones de supervisor.</v>
      </c>
      <c r="E158" s="7" t="str">
        <f>+'2. Descripción del Riesgo'!D151</f>
        <v>Abuso de poder, favorecimiento a terceros</v>
      </c>
      <c r="F158" s="199" t="str">
        <f>+'2. Descripción del Riesgo'!E151</f>
        <v>1. Investigación disciplinaria.
2. Demanda contra la entidad.</v>
      </c>
      <c r="G158" s="201" t="str">
        <f>+'3. Probabilidad'!C58</f>
        <v>POSIBLE</v>
      </c>
      <c r="H158" s="201" t="str">
        <f>+'4. Impacto'!AP53</f>
        <v>CATASTRÓFICO</v>
      </c>
      <c r="I158" s="196" t="str">
        <f>IF(OR(G158=0,H158=0),"",INDEX('Mapa de Calor'!$D$5:$H$9,MATCH(Mapa_de_Riesgo!G158:G160,'Mapa de Calor'!$B$5:$B$9,0),MATCH(Mapa_de_Riesgo!H158:H160,'Mapa de Calor'!$D$10:$H$10,0)))</f>
        <v>Zona Extrema</v>
      </c>
      <c r="J158" s="8" t="s">
        <v>35</v>
      </c>
      <c r="K158" s="201" t="s">
        <v>32</v>
      </c>
      <c r="L158" s="201" t="s">
        <v>33</v>
      </c>
      <c r="M158" s="195" t="str">
        <f>IF(OR(G158=0,H158=0),"",INDEX('Mapa de Calor'!$D$5:$H$9,MATCH(Mapa_de_Riesgo!G158:G160,'Mapa de Calor'!$B$5:$B$9,0),MATCH(Mapa_de_Riesgo!H158:H160,'Mapa de Calor'!$D$10:$H$10,0)))</f>
        <v>Zona Extrema</v>
      </c>
      <c r="N158" s="9" t="str">
        <f>+'5. Diseño de Controles'!F145</f>
        <v>Implementación y Socialización del Código de Integridad, que implique el desarrollo institucional de la caja de herramientas (encuestas, compromisos, plan de acción)</v>
      </c>
      <c r="O158" s="10" t="str">
        <f>+'5. Diseño de Controles'!G145</f>
        <v>Preventivo</v>
      </c>
      <c r="P158" s="10" t="str">
        <f>+'5. Diseño de Controles'!H145</f>
        <v>Jefe de Talento Humano</v>
      </c>
      <c r="Q158" s="11" t="str">
        <f>+'5. Diseño de Controles'!I145</f>
        <v>1 vez, en el primer cuatrimestre del 2021</v>
      </c>
      <c r="R158" s="10" t="str">
        <f>+'5. Diseño de Controles'!J145</f>
        <v>Interiorizar una cultura institucional basada en la integridad, propiciando la coherencia que debe existir en el servidor público entre sus realizaciones y las promesas o planeación institucional.</v>
      </c>
      <c r="S158" s="10" t="str">
        <f>+'5. Diseño de Controles'!K145</f>
        <v>Se debe implementar el Código de Integridad a través de las actividades inherentes al desarrollo de la Caja de Herramientas establecida por la función pública, y una vez adoptado el Código de Integridad se debe socializar a todos los funciones de la entidad.</v>
      </c>
      <c r="T158" s="10" t="str">
        <f>+'5. Diseño de Controles'!L145</f>
        <v>Como consecuencia de la no implementación del Código de Integridad, el Gerente o el Subgerente Administrativo o Control Interno podrán hacer los requerimientos, solicitudes o procedimientos derivados del incumplimiento de la acción.</v>
      </c>
      <c r="U158" s="10" t="str">
        <f>+'5. Diseño de Controles'!M145</f>
        <v>Registros de mesas de trabajo, formatos y encuestas diligenciadas, registros fotográficos y planillas de asistencia de socialización o actas.</v>
      </c>
      <c r="V158" s="176" t="str">
        <f>+'7. Indicadores'!C145</f>
        <v>Indicador de Cumplimiento
Código de Integridad adoptado y socializado</v>
      </c>
    </row>
    <row r="159" spans="1:22" ht="120" customHeight="1" x14ac:dyDescent="0.2">
      <c r="A159" s="202"/>
      <c r="B159" s="196"/>
      <c r="C159" s="206"/>
      <c r="D159" s="208"/>
      <c r="E159" s="7" t="str">
        <f>+'2. Descripción del Riesgo'!D152</f>
        <v>Desconocimiento sobre cómo monitorear la legalidad de los aportes</v>
      </c>
      <c r="F159" s="200"/>
      <c r="G159" s="201"/>
      <c r="H159" s="201"/>
      <c r="I159" s="196"/>
      <c r="J159" s="8" t="s">
        <v>35</v>
      </c>
      <c r="K159" s="201"/>
      <c r="L159" s="201"/>
      <c r="M159" s="195"/>
      <c r="N159" s="9" t="str">
        <f>+'5. Diseño de Controles'!F146</f>
        <v>Realizar capacitaciones en supervisión de contratos</v>
      </c>
      <c r="O159" s="10" t="str">
        <f>+'5. Diseño de Controles'!G146</f>
        <v>Preventivo</v>
      </c>
      <c r="P159" s="10" t="str">
        <f>+'5. Diseño de Controles'!H146</f>
        <v>Jefe de Talento Humano y Secretario General</v>
      </c>
      <c r="Q159" s="11" t="str">
        <f>+'5. Diseño de Controles'!I146</f>
        <v>1 vez, en el primer trimestre del 2021</v>
      </c>
      <c r="R159" s="10" t="str">
        <f>+'5. Diseño de Controles'!J146</f>
        <v>Que los empleados sean capacitados en supervisión de contratos de la administración pública a fin de que todos los contratos realizados cumplan con  los requisitos establecidos</v>
      </c>
      <c r="S159" s="10" t="str">
        <f>+'5. Diseño de Controles'!K146</f>
        <v>En el Plan Anual de Capacitación se debe incluir capacitaciones de acuerdo al tema</v>
      </c>
      <c r="T159" s="10" t="str">
        <f>+'5. Diseño de Controles'!L146</f>
        <v>Si se advierte que los empleados no conocen el rol de supervisor o no han sido  capacitados o instruidos sobre supervisión de contrato, no se le debe asignar la supervisión</v>
      </c>
      <c r="U159" s="10" t="str">
        <f>+'5. Diseño de Controles'!M146</f>
        <v>Certificados, planillas de asistencias, registros fotográficos</v>
      </c>
      <c r="V159" s="176" t="str">
        <f>+'7. Indicadores'!C146</f>
        <v>Indicador de Gestión
# de capacitaciones a supervisores de contratos realizadas / # de capacitaciones a supervisores de contratos programadas *100</v>
      </c>
    </row>
    <row r="160" spans="1:22" ht="15" x14ac:dyDescent="0.2">
      <c r="A160" s="202"/>
      <c r="B160" s="196"/>
      <c r="C160" s="206"/>
      <c r="D160" s="208"/>
      <c r="E160" s="7">
        <f>+'2. Descripción del Riesgo'!D153</f>
        <v>0</v>
      </c>
      <c r="F160" s="200"/>
      <c r="G160" s="201"/>
      <c r="H160" s="201"/>
      <c r="I160" s="196"/>
      <c r="J160" s="8"/>
      <c r="K160" s="201"/>
      <c r="L160" s="201"/>
      <c r="M160" s="195"/>
      <c r="N160" s="9">
        <f>+'5. Diseño de Controles'!F147</f>
        <v>0</v>
      </c>
      <c r="O160" s="10">
        <f>+'5. Diseño de Controles'!G147</f>
        <v>0</v>
      </c>
      <c r="P160" s="10">
        <f>+'5. Diseño de Controles'!H147</f>
        <v>0</v>
      </c>
      <c r="Q160" s="11">
        <f>+'5. Diseño de Controles'!I147</f>
        <v>0</v>
      </c>
      <c r="R160" s="10">
        <f>+'5. Diseño de Controles'!J147</f>
        <v>0</v>
      </c>
      <c r="S160" s="10">
        <f>+'5. Diseño de Controles'!K147</f>
        <v>0</v>
      </c>
      <c r="T160" s="10">
        <f>+'5. Diseño de Controles'!L147</f>
        <v>0</v>
      </c>
      <c r="U160" s="10">
        <f>+'5. Diseño de Controles'!M147</f>
        <v>0</v>
      </c>
      <c r="V160" s="176">
        <f>+'7. Indicadores'!C147</f>
        <v>0</v>
      </c>
    </row>
    <row r="161" spans="1:22" ht="75" x14ac:dyDescent="0.2">
      <c r="A161" s="202"/>
      <c r="B161" s="196"/>
      <c r="C161" s="182">
        <v>49</v>
      </c>
      <c r="D161" s="203" t="str">
        <f>+'1. Identificación del riesgo'!C58</f>
        <v>Entregar un recibido a satisfacción sin cumplir con el objeto del contrato para beneficio propio en desarrollo de los contratos de mantenimiento correctivo y preventivo de infraestructura.</v>
      </c>
      <c r="E161" s="7" t="str">
        <f>+'2. Descripción del Riesgo'!D154</f>
        <v>Flexibilidad en los instrumentos de revisión del cumplimiento del objeto contractual</v>
      </c>
      <c r="F161" s="199" t="str">
        <f>+'2. Descripción del Riesgo'!E154</f>
        <v>1. Desmejoramiento de la función publica.
2. Incumplimiento de los objetivos esenciales del Estado.
3. Pérdida de imagen.</v>
      </c>
      <c r="G161" s="238" t="str">
        <f>+'3. Probabilidad'!C59</f>
        <v>RARA VEZ</v>
      </c>
      <c r="H161" s="238" t="str">
        <f>+'4. Impacto'!AP54</f>
        <v>MAYOR</v>
      </c>
      <c r="I161" s="196" t="str">
        <f>IF(OR(G161=0,H161=0),"",INDEX('Mapa de Calor'!$D$5:$H$9,MATCH(Mapa_de_Riesgo!G161:G163,'Mapa de Calor'!$B$5:$B$9,0),MATCH(Mapa_de_Riesgo!H161:H163,'Mapa de Calor'!$D$10:$H$10,0)))</f>
        <v xml:space="preserve"> Zona Alta</v>
      </c>
      <c r="J161" s="8" t="s">
        <v>35</v>
      </c>
      <c r="K161" s="238" t="s">
        <v>58</v>
      </c>
      <c r="L161" s="238" t="s">
        <v>92</v>
      </c>
      <c r="M161" s="195" t="str">
        <f>IF(OR(G161=0,H161=0),"",INDEX('Mapa de Calor'!$D$5:$H$9,MATCH(Mapa_de_Riesgo!G161:G163,'Mapa de Calor'!$B$5:$B$9,0),MATCH(Mapa_de_Riesgo!H161:H163,'Mapa de Calor'!$D$10:$H$10,0)))</f>
        <v xml:space="preserve"> Zona Alta</v>
      </c>
      <c r="N161" s="9" t="str">
        <f>+'5. Diseño de Controles'!F148</f>
        <v>Establecer formatos estandarizados de supervisión con lista de requisitos aplicables según objeto contractual</v>
      </c>
      <c r="O161" s="10" t="str">
        <f>+'5. Diseño de Controles'!G148</f>
        <v>Preventivo</v>
      </c>
      <c r="P161" s="10" t="str">
        <f>+'5. Diseño de Controles'!H148</f>
        <v>Secretario General</v>
      </c>
      <c r="Q161" s="11" t="str">
        <f>+'5. Diseño de Controles'!I148</f>
        <v>1 vez, en el primer trimestre del 2021</v>
      </c>
      <c r="R161" s="10" t="str">
        <f>+'5. Diseño de Controles'!J148</f>
        <v>Disponer de un formato estándar que describa todos los requisitos legales que deben observarse en la supervisión de los contratos de acuerdo con su objeto</v>
      </c>
      <c r="S161" s="10" t="str">
        <f>+'5. Diseño de Controles'!K148</f>
        <v>Diligenciar los criterios de verificación o requisitos, de acuerdo con las actividades desarrolladas debidamente en el contrato</v>
      </c>
      <c r="T161" s="10" t="str">
        <f>+'5. Diseño de Controles'!L148</f>
        <v>Ante la identificación de una actividad no conforme, se dejará expresada en el informe de supervisión y no procederá pago hasta que no sea corregida.</v>
      </c>
      <c r="U161" s="10" t="str">
        <f>+'5. Diseño de Controles'!M148</f>
        <v>Formato de supervisión</v>
      </c>
      <c r="V161" s="176" t="str">
        <f>+'7. Indicadores'!C148</f>
        <v>Indicador de Cumplimiento
Formatos de supervisión de contratos estandarizados</v>
      </c>
    </row>
    <row r="162" spans="1:22" ht="45" customHeight="1" x14ac:dyDescent="0.2">
      <c r="A162" s="202"/>
      <c r="B162" s="196"/>
      <c r="C162" s="183"/>
      <c r="D162" s="204"/>
      <c r="E162" s="7">
        <f>+'2. Descripción del Riesgo'!D155</f>
        <v>0</v>
      </c>
      <c r="F162" s="200"/>
      <c r="G162" s="239"/>
      <c r="H162" s="239"/>
      <c r="I162" s="196"/>
      <c r="J162" s="8"/>
      <c r="K162" s="239"/>
      <c r="L162" s="239"/>
      <c r="M162" s="195"/>
      <c r="N162" s="9">
        <f>+'5. Diseño de Controles'!F149</f>
        <v>0</v>
      </c>
      <c r="O162" s="10">
        <f>+'5. Diseño de Controles'!G149</f>
        <v>0</v>
      </c>
      <c r="P162" s="10">
        <f>+'5. Diseño de Controles'!H149</f>
        <v>0</v>
      </c>
      <c r="Q162" s="11">
        <f>+'5. Diseño de Controles'!I149</f>
        <v>0</v>
      </c>
      <c r="R162" s="10">
        <f>+'5. Diseño de Controles'!J149</f>
        <v>0</v>
      </c>
      <c r="S162" s="10">
        <f>+'5. Diseño de Controles'!K149</f>
        <v>0</v>
      </c>
      <c r="T162" s="10">
        <f>+'5. Diseño de Controles'!L149</f>
        <v>0</v>
      </c>
      <c r="U162" s="10">
        <f>+'5. Diseño de Controles'!M149</f>
        <v>0</v>
      </c>
      <c r="V162" s="176">
        <f>+'7. Indicadores'!C149</f>
        <v>0</v>
      </c>
    </row>
    <row r="163" spans="1:22" ht="45" customHeight="1" x14ac:dyDescent="0.2">
      <c r="A163" s="202"/>
      <c r="B163" s="196"/>
      <c r="C163" s="184"/>
      <c r="D163" s="205"/>
      <c r="E163" s="7">
        <f>+'2. Descripción del Riesgo'!D156</f>
        <v>0</v>
      </c>
      <c r="F163" s="200"/>
      <c r="G163" s="240"/>
      <c r="H163" s="240"/>
      <c r="I163" s="196"/>
      <c r="J163" s="8"/>
      <c r="K163" s="240"/>
      <c r="L163" s="240"/>
      <c r="M163" s="195"/>
      <c r="N163" s="9">
        <f>+'5. Diseño de Controles'!F150</f>
        <v>0</v>
      </c>
      <c r="O163" s="10">
        <f>+'5. Diseño de Controles'!G150</f>
        <v>0</v>
      </c>
      <c r="P163" s="10">
        <f>+'5. Diseño de Controles'!H150</f>
        <v>0</v>
      </c>
      <c r="Q163" s="11">
        <f>+'5. Diseño de Controles'!I150</f>
        <v>0</v>
      </c>
      <c r="R163" s="10">
        <f>+'5. Diseño de Controles'!J150</f>
        <v>0</v>
      </c>
      <c r="S163" s="10">
        <f>+'5. Diseño de Controles'!K150</f>
        <v>0</v>
      </c>
      <c r="T163" s="10">
        <f>+'5. Diseño de Controles'!L150</f>
        <v>0</v>
      </c>
      <c r="U163" s="10">
        <f>+'5. Diseño de Controles'!M150</f>
        <v>0</v>
      </c>
      <c r="V163" s="176">
        <f>+'7. Indicadores'!C150</f>
        <v>0</v>
      </c>
    </row>
    <row r="164" spans="1:22" ht="120" x14ac:dyDescent="0.2">
      <c r="A164" s="202"/>
      <c r="B164" s="196"/>
      <c r="C164" s="182">
        <v>50</v>
      </c>
      <c r="D164" s="203" t="str">
        <f>+'1. Identificación del riesgo'!C59</f>
        <v>Omitir la Supervisión de la labor contratada por la entidad relacionada con el mantenimiento preventivo o correctivo de la infraestructura.</v>
      </c>
      <c r="E164" s="7" t="str">
        <f>+'2. Descripción del Riesgo'!D157</f>
        <v>Amiguismo, clientelismo, favorecimiento a terceros</v>
      </c>
      <c r="F164" s="199" t="str">
        <f>+'2. Descripción del Riesgo'!E157</f>
        <v>1. Incumplimiento de las metas planes y estrategias.
2. Insatisfacción de los usuarios finales.</v>
      </c>
      <c r="G164" s="238" t="str">
        <f>+'3. Probabilidad'!C60</f>
        <v>RARA VEZ</v>
      </c>
      <c r="H164" s="238" t="str">
        <f>+'4. Impacto'!AP55</f>
        <v>MAYOR</v>
      </c>
      <c r="I164" s="196" t="str">
        <f>IF(OR(G164=0,H164=0),"",INDEX('Mapa de Calor'!$D$5:$H$9,MATCH(Mapa_de_Riesgo!G164:G166,'Mapa de Calor'!$B$5:$B$9,0),MATCH(Mapa_de_Riesgo!H164:H166,'Mapa de Calor'!$D$10:$H$10,0)))</f>
        <v xml:space="preserve"> Zona Alta</v>
      </c>
      <c r="J164" s="8" t="s">
        <v>35</v>
      </c>
      <c r="K164" s="238" t="s">
        <v>58</v>
      </c>
      <c r="L164" s="238" t="s">
        <v>92</v>
      </c>
      <c r="M164" s="195" t="str">
        <f>IF(OR(G164=0,H164=0),"",INDEX('Mapa de Calor'!$D$5:$H$9,MATCH(Mapa_de_Riesgo!G164:G166,'Mapa de Calor'!$B$5:$B$9,0),MATCH(Mapa_de_Riesgo!H164:H166,'Mapa de Calor'!$D$10:$H$10,0)))</f>
        <v xml:space="preserve"> Zona Alta</v>
      </c>
      <c r="N164" s="9" t="str">
        <f>+'5. Diseño de Controles'!F151</f>
        <v>Implementación y Socialización del Código de Integridad, que implique el desarrollo institucional de la caja de herramientas (encuestas, compromisos, plan de acción)</v>
      </c>
      <c r="O164" s="10" t="str">
        <f>+'5. Diseño de Controles'!G151</f>
        <v>Preventivo</v>
      </c>
      <c r="P164" s="10" t="str">
        <f>+'5. Diseño de Controles'!H151</f>
        <v>Jefe de Talento Humano</v>
      </c>
      <c r="Q164" s="11" t="str">
        <f>+'5. Diseño de Controles'!I151</f>
        <v>1 vez, en el primer cuatrimestre del 2021</v>
      </c>
      <c r="R164" s="10" t="str">
        <f>+'5. Diseño de Controles'!J151</f>
        <v>Interiorizar una cultura institucional basada en la integridad, propiciando la coherencia que debe existir en el servidor público entre sus realizaciones y las promesas o planeación institucional.</v>
      </c>
      <c r="S164" s="10" t="str">
        <f>+'5. Diseño de Controles'!K151</f>
        <v>Se debe implementar el Código de Integridad a través de las actividades inherentes al desarrollo de la Caja de Herramientas establecida por la función pública, y una vez adoptado el Código de Integridad se debe socializar a todos los funciones de la entidad.</v>
      </c>
      <c r="T164" s="10" t="str">
        <f>+'5. Diseño de Controles'!L151</f>
        <v>Como consecuencia de la no implementación del Código de Integridad, el Gerente o el Subgerente Administrativo o Control Interno podrán hacer los requerimientos, solicitudes o procedimientos derivados del incumplimiento de la acción.</v>
      </c>
      <c r="U164" s="10" t="str">
        <f>+'5. Diseño de Controles'!M151</f>
        <v>Registros de mesas de trabajo, formatos y encuestas diligenciadas, registros fotográficos y planillas de asistencia de socialización o actas.</v>
      </c>
      <c r="V164" s="176" t="str">
        <f>+'7. Indicadores'!C151</f>
        <v>Indicador de Cumplimiento
Código de Integridad adoptado y socializado</v>
      </c>
    </row>
    <row r="165" spans="1:22" ht="45" customHeight="1" x14ac:dyDescent="0.2">
      <c r="A165" s="202"/>
      <c r="B165" s="196"/>
      <c r="C165" s="183"/>
      <c r="D165" s="204"/>
      <c r="E165" s="7">
        <f>+'2. Descripción del Riesgo'!D158</f>
        <v>0</v>
      </c>
      <c r="F165" s="200"/>
      <c r="G165" s="239"/>
      <c r="H165" s="239"/>
      <c r="I165" s="196"/>
      <c r="J165" s="8"/>
      <c r="K165" s="239"/>
      <c r="L165" s="239"/>
      <c r="M165" s="195"/>
      <c r="N165" s="9">
        <f>+'5. Diseño de Controles'!F152</f>
        <v>0</v>
      </c>
      <c r="O165" s="10">
        <f>+'5. Diseño de Controles'!G152</f>
        <v>0</v>
      </c>
      <c r="P165" s="10">
        <f>+'5. Diseño de Controles'!H152</f>
        <v>0</v>
      </c>
      <c r="Q165" s="11">
        <f>+'5. Diseño de Controles'!I152</f>
        <v>0</v>
      </c>
      <c r="R165" s="10">
        <f>+'5. Diseño de Controles'!J152</f>
        <v>0</v>
      </c>
      <c r="S165" s="10">
        <f>+'5. Diseño de Controles'!K152</f>
        <v>0</v>
      </c>
      <c r="T165" s="10">
        <f>+'5. Diseño de Controles'!L152</f>
        <v>0</v>
      </c>
      <c r="U165" s="10">
        <f>+'5. Diseño de Controles'!M152</f>
        <v>0</v>
      </c>
      <c r="V165" s="176">
        <f>+'7. Indicadores'!C152</f>
        <v>0</v>
      </c>
    </row>
    <row r="166" spans="1:22" ht="45" customHeight="1" x14ac:dyDescent="0.2">
      <c r="A166" s="202"/>
      <c r="B166" s="196"/>
      <c r="C166" s="184"/>
      <c r="D166" s="205"/>
      <c r="E166" s="7">
        <f>+'2. Descripción del Riesgo'!D159</f>
        <v>0</v>
      </c>
      <c r="F166" s="200"/>
      <c r="G166" s="240"/>
      <c r="H166" s="240"/>
      <c r="I166" s="196"/>
      <c r="J166" s="8"/>
      <c r="K166" s="240"/>
      <c r="L166" s="240"/>
      <c r="M166" s="195"/>
      <c r="N166" s="9">
        <f>+'5. Diseño de Controles'!F153</f>
        <v>0</v>
      </c>
      <c r="O166" s="10">
        <f>+'5. Diseño de Controles'!G153</f>
        <v>0</v>
      </c>
      <c r="P166" s="10">
        <f>+'5. Diseño de Controles'!H153</f>
        <v>0</v>
      </c>
      <c r="Q166" s="11">
        <f>+'5. Diseño de Controles'!I153</f>
        <v>0</v>
      </c>
      <c r="R166" s="10">
        <f>+'5. Diseño de Controles'!J153</f>
        <v>0</v>
      </c>
      <c r="S166" s="10">
        <f>+'5. Diseño de Controles'!K153</f>
        <v>0</v>
      </c>
      <c r="T166" s="10">
        <f>+'5. Diseño de Controles'!L153</f>
        <v>0</v>
      </c>
      <c r="U166" s="10">
        <f>+'5. Diseño de Controles'!M153</f>
        <v>0</v>
      </c>
      <c r="V166" s="176">
        <f>+'7. Indicadores'!C153</f>
        <v>0</v>
      </c>
    </row>
    <row r="167" spans="1:22" ht="91.5" customHeight="1" x14ac:dyDescent="0.2">
      <c r="A167" s="202"/>
      <c r="B167" s="196"/>
      <c r="C167" s="182">
        <v>51</v>
      </c>
      <c r="D167" s="203" t="str">
        <f>+'1. Identificación del riesgo'!C60</f>
        <v>Permitir el uso de materiales de baja calidad para las obras de mantenimiento para beneficio propio.</v>
      </c>
      <c r="E167" s="7" t="str">
        <f>+'2. Descripción del Riesgo'!D160</f>
        <v>Vulnerabilidad de los instrumentos de revisión de la calidad de los insumos y/o servicios relacionados con la contratación de obras</v>
      </c>
      <c r="F167" s="199" t="str">
        <f>+'2. Descripción del Riesgo'!E160</f>
        <v>1. Baja calidad de bienes y servicios.
2. Pérdida de imagen publica</v>
      </c>
      <c r="G167" s="238" t="str">
        <f>+'3. Probabilidad'!C61</f>
        <v>IMPROBABLE</v>
      </c>
      <c r="H167" s="238" t="str">
        <f>+'4. Impacto'!AP56</f>
        <v>MAYOR</v>
      </c>
      <c r="I167" s="196" t="str">
        <f>IF(OR(G167=0,H167=0),"",INDEX('Mapa de Calor'!$D$5:$H$9,MATCH(Mapa_de_Riesgo!G167:G169,'Mapa de Calor'!$B$5:$B$9,0),MATCH(Mapa_de_Riesgo!H167:H169,'Mapa de Calor'!$D$10:$H$10,0)))</f>
        <v xml:space="preserve"> Zona Alta</v>
      </c>
      <c r="J167" s="8" t="s">
        <v>35</v>
      </c>
      <c r="K167" s="238" t="s">
        <v>36</v>
      </c>
      <c r="L167" s="238" t="s">
        <v>92</v>
      </c>
      <c r="M167" s="195" t="str">
        <f>IF(OR(G167=0,H167=0),"",INDEX('Mapa de Calor'!$D$5:$H$9,MATCH(Mapa_de_Riesgo!G167:G169,'Mapa de Calor'!$B$5:$B$9,0),MATCH(Mapa_de_Riesgo!H167:H169,'Mapa de Calor'!$D$10:$H$10,0)))</f>
        <v xml:space="preserve"> Zona Alta</v>
      </c>
      <c r="N167" s="9" t="str">
        <f>+'5. Diseño de Controles'!F154</f>
        <v>Establecer formatos estandarizados de supervisión con lista de requisitos aplicables según objeto contractual</v>
      </c>
      <c r="O167" s="10" t="str">
        <f>+'5. Diseño de Controles'!G154</f>
        <v>Preventivo</v>
      </c>
      <c r="P167" s="10" t="str">
        <f>+'5. Diseño de Controles'!H154</f>
        <v>Secretario General</v>
      </c>
      <c r="Q167" s="11" t="str">
        <f>+'5. Diseño de Controles'!I154</f>
        <v>1 vez, en el primer trimestre del 2021</v>
      </c>
      <c r="R167" s="10" t="str">
        <f>+'5. Diseño de Controles'!J154</f>
        <v>Disponer de un formato estándar que describa todos los requisitos legales que deben observarse en la supervisión de los contratos de acuerdo con su objeto</v>
      </c>
      <c r="S167" s="10" t="str">
        <f>+'5. Diseño de Controles'!K154</f>
        <v>Diligenciar los criterios de verificación o requisitos, de acuerdo con las actividades desarrolladas debidamente en el contrato</v>
      </c>
      <c r="T167" s="10" t="str">
        <f>+'5. Diseño de Controles'!L154</f>
        <v>Ante la identificación de una actividad no conforme, se dejará expresada en el informe de supervisión y no procederá pago hasta que no sea corregida.</v>
      </c>
      <c r="U167" s="10" t="str">
        <f>+'5. Diseño de Controles'!M154</f>
        <v>Formato de supervisión</v>
      </c>
      <c r="V167" s="176" t="str">
        <f>+'7. Indicadores'!C154</f>
        <v>Indicador de Cumplimiento
Formatos de supervisión de contratos estandarizados</v>
      </c>
    </row>
    <row r="168" spans="1:22" ht="91.5" customHeight="1" x14ac:dyDescent="0.2">
      <c r="A168" s="202"/>
      <c r="B168" s="196"/>
      <c r="C168" s="183"/>
      <c r="D168" s="204"/>
      <c r="E168" s="7">
        <f>+'2. Descripción del Riesgo'!D161</f>
        <v>0</v>
      </c>
      <c r="F168" s="200"/>
      <c r="G168" s="239"/>
      <c r="H168" s="239"/>
      <c r="I168" s="196"/>
      <c r="J168" s="8"/>
      <c r="K168" s="239"/>
      <c r="L168" s="239"/>
      <c r="M168" s="195"/>
      <c r="N168" s="9">
        <f>+'5. Diseño de Controles'!F155</f>
        <v>0</v>
      </c>
      <c r="O168" s="10">
        <f>+'5. Diseño de Controles'!G155</f>
        <v>0</v>
      </c>
      <c r="P168" s="10">
        <f>+'5. Diseño de Controles'!H155</f>
        <v>0</v>
      </c>
      <c r="Q168" s="11">
        <f>+'5. Diseño de Controles'!I155</f>
        <v>0</v>
      </c>
      <c r="R168" s="10">
        <f>+'5. Diseño de Controles'!J155</f>
        <v>0</v>
      </c>
      <c r="S168" s="10">
        <f>+'5. Diseño de Controles'!K155</f>
        <v>0</v>
      </c>
      <c r="T168" s="10">
        <f>+'5. Diseño de Controles'!L155</f>
        <v>0</v>
      </c>
      <c r="U168" s="10">
        <f>+'5. Diseño de Controles'!M155</f>
        <v>0</v>
      </c>
      <c r="V168" s="176">
        <f>+'7. Indicadores'!C155</f>
        <v>0</v>
      </c>
    </row>
    <row r="169" spans="1:22" ht="91.5" customHeight="1" x14ac:dyDescent="0.2">
      <c r="A169" s="202"/>
      <c r="B169" s="196"/>
      <c r="C169" s="184"/>
      <c r="D169" s="205"/>
      <c r="E169" s="7">
        <f>+'2. Descripción del Riesgo'!D162</f>
        <v>0</v>
      </c>
      <c r="F169" s="200"/>
      <c r="G169" s="240"/>
      <c r="H169" s="240"/>
      <c r="I169" s="196"/>
      <c r="J169" s="8"/>
      <c r="K169" s="240"/>
      <c r="L169" s="240"/>
      <c r="M169" s="195"/>
      <c r="N169" s="9">
        <f>+'5. Diseño de Controles'!F156</f>
        <v>0</v>
      </c>
      <c r="O169" s="10">
        <f>+'5. Diseño de Controles'!G156</f>
        <v>0</v>
      </c>
      <c r="P169" s="10">
        <f>+'5. Diseño de Controles'!H156</f>
        <v>0</v>
      </c>
      <c r="Q169" s="11">
        <f>+'5. Diseño de Controles'!I156</f>
        <v>0</v>
      </c>
      <c r="R169" s="10">
        <f>+'5. Diseño de Controles'!J156</f>
        <v>0</v>
      </c>
      <c r="S169" s="10">
        <f>+'5. Diseño de Controles'!K156</f>
        <v>0</v>
      </c>
      <c r="T169" s="10">
        <f>+'5. Diseño de Controles'!L156</f>
        <v>0</v>
      </c>
      <c r="U169" s="10">
        <f>+'5. Diseño de Controles'!M156</f>
        <v>0</v>
      </c>
      <c r="V169" s="176">
        <f>+'7. Indicadores'!C156</f>
        <v>0</v>
      </c>
    </row>
    <row r="170" spans="1:22" ht="90" customHeight="1" x14ac:dyDescent="0.2">
      <c r="A170" s="202"/>
      <c r="B170" s="196"/>
      <c r="C170" s="197">
        <v>52</v>
      </c>
      <c r="D170" s="198" t="str">
        <f>+'1. Identificación del riesgo'!C61</f>
        <v>Ceder, vender o compartir los datos personales recolectados a terceros, sin autorización del ciudadano, con el propósito de sacar provecho.</v>
      </c>
      <c r="E170" s="7" t="str">
        <f>+'2. Descripción del Riesgo'!D163</f>
        <v>Deficientes mecanismos de seguridad de la información</v>
      </c>
      <c r="F170" s="199" t="str">
        <f>+'2. Descripción del Riesgo'!E163</f>
        <v>1. Investigaciones disciplinarias.
2. Pérdida de información
3. Deterioro de la imagen institucional.
4. Ineficiencia administrativa.
5. Demandas y condenas.
6. Pérdida de la confianza ciudadana.</v>
      </c>
      <c r="G170" s="194" t="str">
        <f>+'3. Probabilidad'!C62</f>
        <v>RARA VEZ</v>
      </c>
      <c r="H170" s="194" t="str">
        <f>+'4. Impacto'!AP57</f>
        <v>CATASTRÓFICO</v>
      </c>
      <c r="I170" s="196" t="str">
        <f>IF(OR(G170=0,H170=0),"",INDEX('Mapa de Calor'!$D$5:$H$9,MATCH(Mapa_de_Riesgo!G170:G172,'Mapa de Calor'!$B$5:$B$9,0),MATCH(Mapa_de_Riesgo!H170:H172,'Mapa de Calor'!$D$10:$H$10,0)))</f>
        <v>Zona Extrema</v>
      </c>
      <c r="J170" s="8" t="s">
        <v>35</v>
      </c>
      <c r="K170" s="194" t="s">
        <v>58</v>
      </c>
      <c r="L170" s="194" t="s">
        <v>33</v>
      </c>
      <c r="M170" s="195" t="str">
        <f>IF(OR(G170=0,H170=0),"",INDEX('Mapa de Calor'!$D$5:$H$9,MATCH(Mapa_de_Riesgo!G170:G172,'Mapa de Calor'!$B$5:$B$9,0),MATCH(Mapa_de_Riesgo!H170:H172,'Mapa de Calor'!$D$10:$H$10,0)))</f>
        <v>Zona Extrema</v>
      </c>
      <c r="N170" s="9" t="str">
        <f>+'5. Diseño de Controles'!F157</f>
        <v xml:space="preserve">implementar mecanismos de protección y seguridad sobre las bases de datos de la entidad  </v>
      </c>
      <c r="O170" s="10" t="str">
        <f>+'5. Diseño de Controles'!G157</f>
        <v>Preventivo</v>
      </c>
      <c r="P170" s="10" t="str">
        <f>+'5. Diseño de Controles'!H157</f>
        <v>Jefe de Sistemas</v>
      </c>
      <c r="Q170" s="11" t="str">
        <f>+'5. Diseño de Controles'!I157</f>
        <v>Semestralmente</v>
      </c>
      <c r="R170" s="10" t="str">
        <f>+'5. Diseño de Controles'!J157</f>
        <v>Verificar el cumplimiento de los mecanismos de protección y seguridad de las bases de datos</v>
      </c>
      <c r="S170" s="10" t="str">
        <f>+'5. Diseño de Controles'!K157</f>
        <v>Identificar los funcionarios que pueden tener acceso a las bases de datos de la entidad, crearles perfiles de usuarios y contraseñas, advertirles sobre la importancia de no revelarlas y de hacer uso responsable de la información institucional</v>
      </c>
      <c r="T170" s="10" t="str">
        <f>+'5. Diseño de Controles'!L157</f>
        <v>En el evento de detectarse que se entregó o traficó indebidamente información personal, privada o confidencial de las bases de datos de la entidad, se identifica la anomalía, la base de datos afectada, se comunica al responsable de sistemas y al Gerente para que tomen las medidas que correspondan.</v>
      </c>
      <c r="U170" s="10" t="str">
        <f>+'5. Diseño de Controles'!M157</f>
        <v>Evaluación de vulnerabilidades y registro de usuarios y de contraseñas</v>
      </c>
      <c r="V170" s="176" t="str">
        <f>+'7. Indicadores'!C157</f>
        <v>Indicador de Cumplimiento        
Herramientas de seguridad sobre las bases de datos implementadas</v>
      </c>
    </row>
    <row r="171" spans="1:22" ht="90" x14ac:dyDescent="0.2">
      <c r="A171" s="202"/>
      <c r="B171" s="196"/>
      <c r="C171" s="197"/>
      <c r="D171" s="198"/>
      <c r="E171" s="7" t="str">
        <f>+'2. Descripción del Riesgo'!D164</f>
        <v>Ausencia de valores éticos</v>
      </c>
      <c r="F171" s="200"/>
      <c r="G171" s="194"/>
      <c r="H171" s="194"/>
      <c r="I171" s="196"/>
      <c r="J171" s="8" t="s">
        <v>35</v>
      </c>
      <c r="K171" s="194"/>
      <c r="L171" s="194"/>
      <c r="M171" s="195"/>
      <c r="N171" s="9" t="str">
        <f>+'5. Diseño de Controles'!F158</f>
        <v>Fomentar espacios que fortalezcan los valores corporativos.</v>
      </c>
      <c r="O171" s="10" t="str">
        <f>+'5. Diseño de Controles'!G158</f>
        <v>Preventivo</v>
      </c>
      <c r="P171" s="10" t="str">
        <f>+'5. Diseño de Controles'!H158</f>
        <v>Comité de Bienestar Social</v>
      </c>
      <c r="Q171" s="11" t="str">
        <f>+'5. Diseño de Controles'!I158</f>
        <v>1 vez, en el primer semestre de 2021</v>
      </c>
      <c r="R171" s="10" t="str">
        <f>+'5. Diseño de Controles'!J158</f>
        <v>Fortalecer los valores institucionales mediante la promoción del respeto por lo público, la honestidad, rectitud y compromiso institucional</v>
      </c>
      <c r="S171" s="10" t="str">
        <f>+'5. Diseño de Controles'!K158</f>
        <v xml:space="preserve">Acto de formación o interacción grupal sobre ética y valores que promueva y difunda los valores corporativos de la entidad  </v>
      </c>
      <c r="T171" s="10" t="str">
        <f>+'5. Diseño de Controles'!L158</f>
        <v>En el evento de detectarse, con posterioridad a las actividades de fortalecimiento de valores, que se entregó o traficó con información de las bases de datos institucionales, se deben promover acciones de fortalecimiento a la Ética pública y las acciones disciplinarias y penales correspondientes.</v>
      </c>
      <c r="U171" s="10" t="str">
        <f>+'5. Diseño de Controles'!M158</f>
        <v>Mesas de trabajo, planillas de asistencia a eventos de promoción y capacitación sobre ética y valores</v>
      </c>
      <c r="V171" s="176" t="str">
        <f>+'7. Indicadores'!C158</f>
        <v>Indicador de Gestión
# de actividades ejecutadas de promoción de ética y valores / # de actividades programadas *100</v>
      </c>
    </row>
    <row r="172" spans="1:22" ht="75" customHeight="1" x14ac:dyDescent="0.2">
      <c r="A172" s="202"/>
      <c r="B172" s="196"/>
      <c r="C172" s="197"/>
      <c r="D172" s="198"/>
      <c r="E172" s="7" t="str">
        <f>+'2. Descripción del Riesgo'!D165</f>
        <v>Obsolescencia de la infraestructura tecnológica</v>
      </c>
      <c r="F172" s="200"/>
      <c r="G172" s="194"/>
      <c r="H172" s="194"/>
      <c r="I172" s="196"/>
      <c r="J172" s="8" t="s">
        <v>35</v>
      </c>
      <c r="K172" s="194"/>
      <c r="L172" s="194"/>
      <c r="M172" s="195"/>
      <c r="N172" s="9" t="str">
        <f>+'5. Diseño de Controles'!F159</f>
        <v>Mejorar la infraestructura tecnológica</v>
      </c>
      <c r="O172" s="10" t="str">
        <f>+'5. Diseño de Controles'!G159</f>
        <v>Preventivo</v>
      </c>
      <c r="P172" s="10" t="str">
        <f>+'5. Diseño de Controles'!H159</f>
        <v>Gerente, Subgerente Administrativo, subgerente Financiero y Jefe de Sistemas</v>
      </c>
      <c r="Q172" s="11" t="str">
        <f>+'5. Diseño de Controles'!I159</f>
        <v>1 vez, en el segundo Semestre de 2021</v>
      </c>
      <c r="R172" s="10" t="str">
        <f>+'5. Diseño de Controles'!J159</f>
        <v>Mejorar la capacidad y operatividad de la infraestructura tecnológica de la entidad</v>
      </c>
      <c r="S172" s="10" t="str">
        <f>+'5. Diseño de Controles'!K159</f>
        <v>Identificar las vulnerabilidades tecnológicas de la entidad, formular un plan de reposición y mejora de infraestructura y hacerle seguimiento</v>
      </c>
      <c r="T172" s="10" t="str">
        <f>+'5. Diseño de Controles'!L159</f>
        <v>Si se detecta que no se formuló la evaluación de vulnerabilidad, o no se gestionó la mejora de la infraestructura tecnológica, se requiere por escrito al Gerente y Subdirector Administrativo y Financiero para que sustenten las razones y exponen las soluciones</v>
      </c>
      <c r="U172" s="10" t="str">
        <f>+'5. Diseño de Controles'!M159</f>
        <v>Evaluación de vulnerabilidades y Contratos de adquisición de equipos y de infraestructura tecnológica</v>
      </c>
      <c r="V172" s="176" t="str">
        <f>+'7. Indicadores'!C159</f>
        <v>Indicador de Gestión
# de actividades de mejoramiento de infraestructura realizadas /# de actividades de mejoramiento de infraestructura identificadas</v>
      </c>
    </row>
    <row r="173" spans="1:22" ht="120" customHeight="1" x14ac:dyDescent="0.2">
      <c r="A173" s="202"/>
      <c r="B173" s="196"/>
      <c r="C173" s="206">
        <v>53</v>
      </c>
      <c r="D173" s="207" t="str">
        <f>+'1. Identificación del riesgo'!C62</f>
        <v>Adulteración o eliminación de información de las bases de datos de la entidad, de manera intencional, para beneficio propio o de un tercero.</v>
      </c>
      <c r="E173" s="7" t="str">
        <f>+'2. Descripción del Riesgo'!D166</f>
        <v>Tráfico de influencias</v>
      </c>
      <c r="F173" s="199" t="str">
        <f>+'2. Descripción del Riesgo'!E166</f>
        <v>1. Investigaciones disciplinarias.
2. Pérdida de información.
3. Deterioro de la imagen institucional.
4. Ineficiencia administrativa.
5. Demandas y condenas.
6. Pérdida de la confianza ciudadana.</v>
      </c>
      <c r="G173" s="201" t="str">
        <f>+'3. Probabilidad'!C63</f>
        <v>IMPROBABLE</v>
      </c>
      <c r="H173" s="201" t="str">
        <f>+'4. Impacto'!AP58</f>
        <v>CATASTRÓFICO</v>
      </c>
      <c r="I173" s="196" t="str">
        <f>IF(OR(G173=0,H173=0),"",INDEX('Mapa de Calor'!$D$5:$H$9,MATCH(Mapa_de_Riesgo!G173:G175,'Mapa de Calor'!$B$5:$B$9,0),MATCH(Mapa_de_Riesgo!H173:H175,'Mapa de Calor'!$D$10:$H$10,0)))</f>
        <v>Zona Extrema</v>
      </c>
      <c r="J173" s="8" t="s">
        <v>35</v>
      </c>
      <c r="K173" s="201" t="s">
        <v>36</v>
      </c>
      <c r="L173" s="201" t="s">
        <v>33</v>
      </c>
      <c r="M173" s="195" t="str">
        <f>IF(OR(G173=0,H173=0),"",INDEX('Mapa de Calor'!$D$5:$H$9,MATCH(Mapa_de_Riesgo!G173:G175,'Mapa de Calor'!$B$5:$B$9,0),MATCH(Mapa_de_Riesgo!H173:H175,'Mapa de Calor'!$D$10:$H$10,0)))</f>
        <v>Zona Extrema</v>
      </c>
      <c r="N173" s="9" t="str">
        <f>+'5. Diseño de Controles'!F160</f>
        <v>Implementación y Socialización del Código de Integridad, que implique el desarrollo institucional de la caja de herramientas (encuestas, compromisos, plan de acción)</v>
      </c>
      <c r="O173" s="10" t="str">
        <f>+'5. Diseño de Controles'!G160</f>
        <v>Preventivo</v>
      </c>
      <c r="P173" s="10" t="str">
        <f>+'5. Diseño de Controles'!H160</f>
        <v>Jefe de Talento Humano</v>
      </c>
      <c r="Q173" s="11" t="str">
        <f>+'5. Diseño de Controles'!I160</f>
        <v>1 vez, en el primer cuatrimestre del 2021</v>
      </c>
      <c r="R173" s="10" t="str">
        <f>+'5. Diseño de Controles'!J160</f>
        <v>Interiorizar una cultura institucional basada en la integridad, propiciando la coherencia que debe existir en el servidor público entre sus realizaciones y las promesas o planeación institucional.</v>
      </c>
      <c r="S173" s="10" t="str">
        <f>+'5. Diseño de Controles'!K160</f>
        <v>Se debe implementar el Código de Integridad a través de las actividades inherentes al desarrollo de la Caja de Herramientas establecida por la función pública, y una vez adoptado el Código de Integridad se debe socializar a todos los funciones de la entidad.</v>
      </c>
      <c r="T173" s="10" t="str">
        <f>+'5. Diseño de Controles'!L160</f>
        <v>Como consecuencia de la no implementación del Código de Integridad, el Gerente o el Subgerente Administrativo o Control Interno podrán hacer los requerimientos, solicitudes o procedimientos derivados del incumplimiento de la acción.</v>
      </c>
      <c r="U173" s="10" t="str">
        <f>+'5. Diseño de Controles'!M160</f>
        <v>Registros de mesas de trabajo, formatos y encuestas diligenciadas, registros fotográficos y planillas de asistencia de socialización o actas.</v>
      </c>
      <c r="V173" s="176" t="str">
        <f>+'7. Indicadores'!C160</f>
        <v>Indicador de Cumplimiento
Código de Integridad adoptado y socializado</v>
      </c>
    </row>
    <row r="174" spans="1:22" ht="120" customHeight="1" x14ac:dyDescent="0.2">
      <c r="A174" s="202"/>
      <c r="B174" s="196"/>
      <c r="C174" s="206"/>
      <c r="D174" s="207"/>
      <c r="E174" s="7" t="str">
        <f>+'2. Descripción del Riesgo'!D167</f>
        <v>Deficientes controles internos en el proceso</v>
      </c>
      <c r="F174" s="200"/>
      <c r="G174" s="201"/>
      <c r="H174" s="201"/>
      <c r="I174" s="196"/>
      <c r="J174" s="8" t="s">
        <v>35</v>
      </c>
      <c r="K174" s="201"/>
      <c r="L174" s="201"/>
      <c r="M174" s="195"/>
      <c r="N174" s="9" t="str">
        <f>+'5. Diseño de Controles'!F161</f>
        <v xml:space="preserve">implementar mecanismos de protección y seguridad sobre las bases de datos de la entidad  </v>
      </c>
      <c r="O174" s="10" t="str">
        <f>+'5. Diseño de Controles'!G161</f>
        <v>Preventivo</v>
      </c>
      <c r="P174" s="10" t="str">
        <f>+'5. Diseño de Controles'!H161</f>
        <v>Jefe de Sistemas</v>
      </c>
      <c r="Q174" s="11" t="str">
        <f>+'5. Diseño de Controles'!I161</f>
        <v>Semestralmente</v>
      </c>
      <c r="R174" s="10" t="str">
        <f>+'5. Diseño de Controles'!J161</f>
        <v>Verificar el cumplimiento de los mecanismos de protección y seguridad de las bases de datos</v>
      </c>
      <c r="S174" s="10" t="str">
        <f>+'5. Diseño de Controles'!K161</f>
        <v>Identificar los funcionarios que pueden tener acceso a las bases de datos de la entidad, crearles perfiles de usuarios y contraseñas, advertirles sobre la importancia de no revelarlas y de hacer uso responsable de la información institucional</v>
      </c>
      <c r="T174" s="10" t="str">
        <f>+'5. Diseño de Controles'!L161</f>
        <v>En el evento de detectarse que se entregó o traficó indebidamente con información personal, privada o confidencial de las bases de datos de la entidad, se identifica la anomalía, la base de datos afectada, se comunica al responsable de sistemas y al Gerente para que tomen las medidas que correspondan.</v>
      </c>
      <c r="U174" s="10" t="str">
        <f>+'5. Diseño de Controles'!M161</f>
        <v>Evaluación de vulnerabilidades y registro de usuarios y de contraseñas</v>
      </c>
      <c r="V174" s="176" t="str">
        <f>+'7. Indicadores'!C161</f>
        <v>Indicador de Cumplimiento        
Herramientas de seguridad sobre las bases de datos implementadas</v>
      </c>
    </row>
    <row r="175" spans="1:22" ht="90" customHeight="1" x14ac:dyDescent="0.2">
      <c r="A175" s="202"/>
      <c r="B175" s="196"/>
      <c r="C175" s="206"/>
      <c r="D175" s="207"/>
      <c r="E175" s="7">
        <f>+'2. Descripción del Riesgo'!D168</f>
        <v>0</v>
      </c>
      <c r="F175" s="200"/>
      <c r="G175" s="201"/>
      <c r="H175" s="201"/>
      <c r="I175" s="196"/>
      <c r="J175" s="8"/>
      <c r="K175" s="201"/>
      <c r="L175" s="201"/>
      <c r="M175" s="195"/>
      <c r="N175" s="9">
        <f>+'5. Diseño de Controles'!F162</f>
        <v>0</v>
      </c>
      <c r="O175" s="10">
        <f>+'5. Diseño de Controles'!G162</f>
        <v>0</v>
      </c>
      <c r="P175" s="10">
        <f>+'5. Diseño de Controles'!H162</f>
        <v>0</v>
      </c>
      <c r="Q175" s="11">
        <f>+'5. Diseño de Controles'!I162</f>
        <v>0</v>
      </c>
      <c r="R175" s="10">
        <f>+'5. Diseño de Controles'!J162</f>
        <v>0</v>
      </c>
      <c r="S175" s="10">
        <f>+'5. Diseño de Controles'!K162</f>
        <v>0</v>
      </c>
      <c r="T175" s="10">
        <f>+'5. Diseño de Controles'!L162</f>
        <v>0</v>
      </c>
      <c r="U175" s="10">
        <f>+'5. Diseño de Controles'!M162</f>
        <v>0</v>
      </c>
      <c r="V175" s="176">
        <f>+'7. Indicadores'!C162</f>
        <v>0</v>
      </c>
    </row>
    <row r="176" spans="1:22" ht="120" customHeight="1" x14ac:dyDescent="0.2">
      <c r="A176" s="202" t="s">
        <v>603</v>
      </c>
      <c r="B176" s="196" t="s">
        <v>604</v>
      </c>
      <c r="C176" s="197">
        <v>54</v>
      </c>
      <c r="D176" s="198" t="str">
        <f>+'1. Identificación del riesgo'!C63</f>
        <v>Ocultar en los informes de control interno irregularidades o deficiencias y/o conceptuar favorablemente, contrario a las evidencias con el fin de conseguir algún beneficio particular para si o para terceros.</v>
      </c>
      <c r="E176" s="7" t="str">
        <f>+'2. Descripción del Riesgo'!D169</f>
        <v>Ausencia de valores</v>
      </c>
      <c r="F176" s="199" t="str">
        <f>+'2. Descripción del Riesgo'!E169</f>
        <v>1. Investigaciones disciplinarias.
2. Incumplimiento de los objetivos esenciales del estado.
3. Impunidad.
4. Desconfianza ciudadana.</v>
      </c>
      <c r="G176" s="194" t="str">
        <f>+'3. Probabilidad'!C64</f>
        <v>POSIBLE</v>
      </c>
      <c r="H176" s="194" t="str">
        <f>+'4. Impacto'!AP59</f>
        <v>CATASTRÓFICO</v>
      </c>
      <c r="I176" s="196" t="str">
        <f>IF(OR(G176=0,H176=0),"",INDEX('Mapa de Calor'!$D$5:$H$9,MATCH(Mapa_de_Riesgo!G176:G178,'Mapa de Calor'!$B$5:$B$9,0),MATCH(Mapa_de_Riesgo!H176:H178,'Mapa de Calor'!$D$10:$H$10,0)))</f>
        <v>Zona Extrema</v>
      </c>
      <c r="J176" s="8" t="s">
        <v>35</v>
      </c>
      <c r="K176" s="194" t="s">
        <v>36</v>
      </c>
      <c r="L176" s="194" t="s">
        <v>33</v>
      </c>
      <c r="M176" s="195" t="str">
        <f>IF(OR(G176=0,H176=0),"",INDEX('Mapa de Calor'!$D$5:$H$9,MATCH(Mapa_de_Riesgo!G176:G178,'Mapa de Calor'!$B$5:$B$9,0),MATCH(Mapa_de_Riesgo!H176:H178,'Mapa de Calor'!$D$10:$H$10,0)))</f>
        <v>Zona Extrema</v>
      </c>
      <c r="N176" s="9" t="str">
        <f>+'5. Diseño de Controles'!F163</f>
        <v>Implementación y Socialización del Código de Integridad, que implique el desarrollo institucional de la caja de herramientas (encuestas, compromisos, plan de acción)</v>
      </c>
      <c r="O176" s="10" t="str">
        <f>+'5. Diseño de Controles'!G163</f>
        <v>Preventivo</v>
      </c>
      <c r="P176" s="10" t="str">
        <f>+'5. Diseño de Controles'!H163</f>
        <v>Jefe de Talento Humano</v>
      </c>
      <c r="Q176" s="11" t="str">
        <f>+'5. Diseño de Controles'!I163</f>
        <v>1 vez, en el primer cuatrimestre del 2021</v>
      </c>
      <c r="R176" s="10" t="str">
        <f>+'5. Diseño de Controles'!J163</f>
        <v>Interiorizar una cultura institucional basada en la integridad, propiciando la coherencia que debe existir en el servidor público entre sus realizaciones y las promesas o planeación institucional.</v>
      </c>
      <c r="S176" s="10" t="str">
        <f>+'5. Diseño de Controles'!K163</f>
        <v>Se debe implementar el Código de Integridad a través de las actividades inherentes al desarrollo de la Caja de Herramientas establecida por la función pública, y una vez adoptado el Código de Integridad se debe socializar a todos los funciones de la entidad.</v>
      </c>
      <c r="T176" s="10" t="str">
        <f>+'5. Diseño de Controles'!L163</f>
        <v>Como consecuencia de la no implementación del Código de Integridad, el Gerente o el Subgerente Administrativo o Control Interno podrán hacer los requerimientos, solicitudes o procedimientos derivados del incumplimiento de la acción.</v>
      </c>
      <c r="U176" s="10" t="str">
        <f>+'5. Diseño de Controles'!M163</f>
        <v>Registros de mesas de trabajo, formatos y encuestas diligenciadas, registros fotográficos y planillas de asistencia de socialización o actas.</v>
      </c>
      <c r="V176" s="176" t="str">
        <f>+'7. Indicadores'!C163</f>
        <v>Indicador de Cumplimiento
Código de Integridad adoptado y socializado</v>
      </c>
    </row>
    <row r="177" spans="1:22 1025:16384" ht="150" x14ac:dyDescent="0.2">
      <c r="A177" s="202"/>
      <c r="B177" s="196"/>
      <c r="C177" s="197"/>
      <c r="D177" s="198"/>
      <c r="E177" s="7" t="str">
        <f>+'2. Descripción del Riesgo'!D170</f>
        <v>Falta de publicidad en los informes</v>
      </c>
      <c r="F177" s="200"/>
      <c r="G177" s="194"/>
      <c r="H177" s="194"/>
      <c r="I177" s="196"/>
      <c r="J177" s="8" t="s">
        <v>35</v>
      </c>
      <c r="K177" s="194"/>
      <c r="L177" s="194"/>
      <c r="M177" s="195"/>
      <c r="N177" s="9" t="str">
        <f>+'5. Diseño de Controles'!F164</f>
        <v>Publicar los informes de visitas internas en el sitio web institucional</v>
      </c>
      <c r="O177" s="10" t="str">
        <f>+'5. Diseño de Controles'!G164</f>
        <v>Preventivo</v>
      </c>
      <c r="P177" s="10" t="str">
        <f>+'5. Diseño de Controles'!H164</f>
        <v>Asesor de Control Interno y Jefe de Sistemas</v>
      </c>
      <c r="Q177" s="11" t="str">
        <f>+'5. Diseño de Controles'!I164</f>
        <v>Cada vez que se produzca un informe definitivo de visita interna, dentro de los 15 días siguientes.</v>
      </c>
      <c r="R177" s="10" t="str">
        <f>+'5. Diseño de Controles'!J164</f>
        <v>Difundir los resultados de las visitas internas para promover el control social</v>
      </c>
      <c r="S177" s="10" t="str">
        <f>+'5. Diseño de Controles'!K164</f>
        <v>Se remite al responsable de sistemas, por medio electrónico en formato PDF, dentro del mes siguiente a su comunicación, los informes definitivos de vistas de auditoría para que los publique en el sitio web institucional en el enlace de Transparencia y acceso a información pública /Control interno. En este caso se tienen en cuenta las restricciones legales sobre información reservada y clasificada.</v>
      </c>
      <c r="T177" s="10" t="str">
        <f>+'5. Diseño de Controles'!L164</f>
        <v>Cuando no se publiquen los informes en el enlace respectivo de transparencia y acceso a la información pública, se solicita a la OCI que haga entrega de los mismos a Sistemas, dentro de los 3 días siguientes y a éste, que publique la información en forma inmediata.</v>
      </c>
      <c r="U177" s="10" t="str">
        <f>+'5. Diseño de Controles'!M164</f>
        <v>registro de publicación en el sitio web</v>
      </c>
      <c r="V177" s="176" t="str">
        <f>+'7. Indicadores'!C164</f>
        <v>Indicador de Gestión
# de informes definitivos de visitas internas publicados en el enlace de Transparencia y acceso a la información de la TTBAQ / # de informes definitivos de visitas internas comunicados</v>
      </c>
    </row>
    <row r="178" spans="1:22 1025:16384" ht="181.5" customHeight="1" x14ac:dyDescent="0.2">
      <c r="A178" s="202"/>
      <c r="B178" s="196"/>
      <c r="C178" s="197"/>
      <c r="D178" s="198"/>
      <c r="E178" s="7" t="str">
        <f>+'2. Descripción del Riesgo'!D171</f>
        <v>Deficientes controles internos</v>
      </c>
      <c r="F178" s="200"/>
      <c r="G178" s="194"/>
      <c r="H178" s="194"/>
      <c r="I178" s="196"/>
      <c r="J178" s="8" t="s">
        <v>35</v>
      </c>
      <c r="K178" s="194"/>
      <c r="L178" s="194"/>
      <c r="M178" s="195"/>
      <c r="N178" s="9" t="str">
        <f>+'5. Diseño de Controles'!F165</f>
        <v>Confrontar los resultados de los informes de la OCI con los de la Contraloría Departamental del Atlántico para determinar coincidencias y desviaciones significativas</v>
      </c>
      <c r="O178" s="10" t="str">
        <f>+'5. Diseño de Controles'!G165</f>
        <v>Preventivo</v>
      </c>
      <c r="P178" s="10" t="str">
        <f>+'5. Diseño de Controles'!H165</f>
        <v>Asesor de control interno</v>
      </c>
      <c r="Q178" s="11" t="str">
        <f>+'5. Diseño de Controles'!I165</f>
        <v>Cada vez que se produzca un informe definitivo de visita interna</v>
      </c>
      <c r="R178" s="10" t="str">
        <f>+'5. Diseño de Controles'!J165</f>
        <v>Verificar que los resultados de los ejercicios auditores internos coincidan con los externos y promover las mejoras en los procesos</v>
      </c>
      <c r="S178" s="10" t="str">
        <f>+'5. Diseño de Controles'!K165</f>
        <v>Se comparan los resultados de los informes de la AGR con los de las de la OCI por procesos o temas, verificando los resultados generales o conceptos y determinando coincidencias y desviaciones que sean relevantes</v>
      </c>
      <c r="T178" s="10" t="str">
        <f>+'5. Diseño de Controles'!L165</f>
        <v>Cuando se detecten desviaciones o diferencias sustanciales entre los informes de la contraloría departamental con los de la OCI, se solicita una mesa de trabajo entre el Comité coordinador de control interno con el Jefe de la OCI para establecer las causas e implementar mejoras.</v>
      </c>
      <c r="U178" s="10" t="str">
        <f>+'5. Diseño de Controles'!M165</f>
        <v>Oficios, actas</v>
      </c>
      <c r="V178" s="176" t="str">
        <f>+'7. Indicadores'!C165</f>
        <v>Indicador de Gestión
# de informes definitivos de visitas internas confrontadas con los de la CDA/ # de informes definitivos de visitas internas comunicados *100</v>
      </c>
    </row>
    <row r="179" spans="1:22 1025:16384" ht="247.5" customHeight="1" x14ac:dyDescent="0.2">
      <c r="A179" s="202"/>
      <c r="B179" s="196"/>
      <c r="C179" s="197">
        <v>55</v>
      </c>
      <c r="D179" s="198" t="str">
        <f>+'1. Identificación del riesgo'!C64</f>
        <v>Excluir de las visitas internas procesos o temas por petición de superiores, lideres de procesos o agentes externos, para ocultar irregularidades o deficiencias.</v>
      </c>
      <c r="E179" s="7" t="str">
        <f>+'2. Descripción del Riesgo'!D172</f>
        <v>Ausencia de mecanismo de control</v>
      </c>
      <c r="F179" s="199" t="str">
        <f>+'2. Descripción del Riesgo'!E172</f>
        <v>1. Impunidad.
2. Desconfianza ciudadana.
3. Deterioro del clima laboral.
4. Investigaciones disciplinarias.</v>
      </c>
      <c r="G179" s="194" t="str">
        <f>+'3. Probabilidad'!C65</f>
        <v>IMPROBABLE</v>
      </c>
      <c r="H179" s="194" t="str">
        <f>+'4. Impacto'!AP60</f>
        <v>CATASTRÓFICO</v>
      </c>
      <c r="I179" s="196" t="str">
        <f>IF(OR(G179=0,H179=0),"",INDEX('Mapa de Calor'!$D$5:$H$9,MATCH(Mapa_de_Riesgo!G179:G181,'Mapa de Calor'!$B$5:$B$9,0),MATCH(Mapa_de_Riesgo!H179:H181,'Mapa de Calor'!$D$10:$H$10,0)))</f>
        <v>Zona Extrema</v>
      </c>
      <c r="J179" s="8" t="s">
        <v>35</v>
      </c>
      <c r="K179" s="194" t="s">
        <v>58</v>
      </c>
      <c r="L179" s="194" t="s">
        <v>33</v>
      </c>
      <c r="M179" s="195" t="str">
        <f>IF(OR(G179=0,H179=0),"",INDEX('Mapa de Calor'!$D$5:$H$9,MATCH(Mapa_de_Riesgo!G179:G181,'Mapa de Calor'!$B$5:$B$9,0),MATCH(Mapa_de_Riesgo!H179:H181,'Mapa de Calor'!$D$10:$H$10,0)))</f>
        <v>Zona Extrema</v>
      </c>
      <c r="N179" s="9" t="str">
        <f>+'5. Diseño de Controles'!F166</f>
        <v>Incluir en el plan de visitas anuales los procesos que presentan mayores deficiencias en informes anteriores de la oficina de la CDA los que presentan mayores rezagos en el cumplimiento del plan de acción y Plan estratégico institucional, denuncias o por petición del Gerente</v>
      </c>
      <c r="O179" s="10" t="str">
        <f>+'5. Diseño de Controles'!G166</f>
        <v>Preventivo</v>
      </c>
      <c r="P179" s="10" t="str">
        <f>+'5. Diseño de Controles'!H166</f>
        <v>Asesor de Control Interno</v>
      </c>
      <c r="Q179" s="11" t="str">
        <f>+'5. Diseño de Controles'!I166</f>
        <v>Al momento de elabora el plan de visitas internas</v>
      </c>
      <c r="R179" s="10" t="str">
        <f>+'5. Diseño de Controles'!J166</f>
        <v>Realizar auditorías a los procesos o temas de mayores complejidades, riesgos o con presencia de mayores deficiencias, irregularidades o denuncias.</v>
      </c>
      <c r="S179" s="10" t="str">
        <f>+'5. Diseño de Controles'!K166</f>
        <v>Durante el mes de enero de cada anualidad se identifican los procesos con mayores riesgos; se determina el recurso humano y el tiempo disponible y se estructura el Plan de Visitas dando preferencia a los que resultaron con mayores riesgos.</v>
      </c>
      <c r="T179" s="10" t="str">
        <f>+'5. Diseño de Controles'!L166</f>
        <v>Comunicar al responsable del proceso para que evalúe la incorporación al Plan de visitas los proceso o temas que deban ser auditadas y, solicitarle una respuesta motivada.</v>
      </c>
      <c r="U179" s="10" t="str">
        <f>+'5. Diseño de Controles'!M166</f>
        <v>Oficios, Matriz de riesgos de gestión, Acto administrativo de adopción del Plan de vistas</v>
      </c>
      <c r="V179" s="176" t="str">
        <f>+'7. Indicadores'!C166</f>
        <v>Indicador de Gestión
# de procesos y temas con mayores riesgos y complejidades incluidos en el Plan anual de visitas / # de procesos y temas con mayores riesgos y complejidades *100</v>
      </c>
    </row>
    <row r="180" spans="1:22 1025:16384" ht="183.75" customHeight="1" x14ac:dyDescent="0.2">
      <c r="A180" s="202"/>
      <c r="B180" s="196"/>
      <c r="C180" s="197"/>
      <c r="D180" s="198"/>
      <c r="E180" s="7" t="str">
        <f>+'2. Descripción del Riesgo'!D173</f>
        <v>Ausencia de valores éticos</v>
      </c>
      <c r="F180" s="200"/>
      <c r="G180" s="194"/>
      <c r="H180" s="194"/>
      <c r="I180" s="196"/>
      <c r="J180" s="8" t="s">
        <v>35</v>
      </c>
      <c r="K180" s="194"/>
      <c r="L180" s="194"/>
      <c r="M180" s="195"/>
      <c r="N180" s="9" t="str">
        <f>+'5. Diseño de Controles'!F167</f>
        <v>Implementación y Socialización del Código de Integridad, que implique el desarrollo institucional de la caja de herramientas (encuestas, compromisos, plan de acción)</v>
      </c>
      <c r="O180" s="10" t="str">
        <f>+'5. Diseño de Controles'!G167</f>
        <v>Preventivo</v>
      </c>
      <c r="P180" s="10" t="str">
        <f>+'5. Diseño de Controles'!H167</f>
        <v>Jefe de Talento Humano</v>
      </c>
      <c r="Q180" s="11" t="str">
        <f>+'5. Diseño de Controles'!I167</f>
        <v>1 vez, en el primer cuatrimestre del 2021</v>
      </c>
      <c r="R180" s="10" t="str">
        <f>+'5. Diseño de Controles'!J167</f>
        <v>Interiorizar una cultura institucional basada en la integridad, propiciando la coherencia que debe existir en el servidor público entre sus realizaciones y las promesas o planeación institucional.</v>
      </c>
      <c r="S180" s="10" t="str">
        <f>+'5. Diseño de Controles'!K167</f>
        <v>Se debe implementar el Código de Integridad a través de las actividades inherentes al desarrollo de la Caja de Herramientas establecida por la función pública, y una vez adoptado el Código de Integridad se debe socializar a todos los funciones de la entidad.</v>
      </c>
      <c r="T180" s="10" t="str">
        <f>+'5. Diseño de Controles'!L167</f>
        <v>Como consecuencia de la no implementación del Código de Integridad, el Gerente o el Subgerente Administrativo o Control Interno podrán hacer los requerimientos, solicitudes o procedimientos derivados del incumplimiento de la acción.</v>
      </c>
      <c r="U180" s="10" t="str">
        <f>+'5. Diseño de Controles'!M167</f>
        <v>Registros de mesas de trabajo, formatos y encuestas diligenciadas, registros fotográficos y planillas de asistencia de socialización o actas.</v>
      </c>
      <c r="V180" s="176" t="str">
        <f>+'7. Indicadores'!C167</f>
        <v>Indicador de Cumplimiento
Código de Integridad adoptado y socializado</v>
      </c>
    </row>
    <row r="181" spans="1:22 1025:16384" ht="90" x14ac:dyDescent="0.2">
      <c r="A181" s="202"/>
      <c r="B181" s="196"/>
      <c r="C181" s="197"/>
      <c r="D181" s="198"/>
      <c r="E181" s="7" t="str">
        <f>+'2. Descripción del Riesgo'!D174</f>
        <v>Tráfico de influencias</v>
      </c>
      <c r="F181" s="200"/>
      <c r="G181" s="194"/>
      <c r="H181" s="194"/>
      <c r="I181" s="196"/>
      <c r="J181" s="8" t="s">
        <v>35</v>
      </c>
      <c r="K181" s="194"/>
      <c r="L181" s="194"/>
      <c r="M181" s="195"/>
      <c r="N181" s="9" t="str">
        <f>+'5. Diseño de Controles'!F168</f>
        <v>Priorizar las auditorías a realizar de acuerdo con los resultados obtenidos en los riesgos de procesos y en el informe de la CDA</v>
      </c>
      <c r="O181" s="10" t="str">
        <f>+'5. Diseño de Controles'!G168</f>
        <v>Preventivo</v>
      </c>
      <c r="P181" s="10" t="str">
        <f>+'5. Diseño de Controles'!H168</f>
        <v>Asesor de Control Interno</v>
      </c>
      <c r="Q181" s="11" t="str">
        <f>+'5. Diseño de Controles'!I168</f>
        <v>Al momento de elabora el plan de visitas internas</v>
      </c>
      <c r="R181" s="10" t="str">
        <f>+'5. Diseño de Controles'!J168</f>
        <v>Realizar auditorías a los procesos de mayores complejidades, riesgos o con presencia de mayores deficiencias, irregularidades o denuncias.</v>
      </c>
      <c r="S181" s="10" t="str">
        <f>+'5. Diseño de Controles'!K168</f>
        <v>En el mes de enero se identifican los procesos con mayores riesgos de gestión; se determina el recurso humano y el tiempo disponible y se estructura el Plan de Visitas dando preferencia a los que resultaron con mayores riesgos.</v>
      </c>
      <c r="T181" s="10" t="str">
        <f>+'5. Diseño de Controles'!L168</f>
        <v>Comunicar al responsable del proceso para que evalúe la incorporación al Plan de visitas los proceso o temas que deban ser auditadas y, solicitarle una respuesta motivada.</v>
      </c>
      <c r="U181" s="10" t="str">
        <f>+'5. Diseño de Controles'!M168</f>
        <v>Oficios, Matriz de riesgos de gestión, Acto administrativo de adopción del Plan de vistas</v>
      </c>
      <c r="V181" s="176" t="str">
        <f>+'7. Indicadores'!C168</f>
        <v>Indicador de Gestión
# de procesos y temas con mayores riesgos y complejidades incluidos en el Plan anual de visitas / # de procesos y temas con mayores riesgos y complejidades *100</v>
      </c>
    </row>
    <row r="182" spans="1:22 1025:16384" ht="120" x14ac:dyDescent="0.2">
      <c r="A182" s="202"/>
      <c r="B182" s="196"/>
      <c r="C182" s="197">
        <v>56</v>
      </c>
      <c r="D182" s="198" t="str">
        <f>+'1. Identificación del riesgo'!C65</f>
        <v>Manipular los informes reglamentarios (austeridad en el gasto, defensa judicial y/o PQRS) para ocultar deficiencias.</v>
      </c>
      <c r="E182" s="7" t="str">
        <f>+'2. Descripción del Riesgo'!D175</f>
        <v>Amiguismo</v>
      </c>
      <c r="F182" s="199" t="str">
        <f>+'2. Descripción del Riesgo'!E175</f>
        <v>1. Impunidad.
2. Deterioro de la autoridad.
3. Desconfianza ciudadana.
4. Deterioro del clima laboral.</v>
      </c>
      <c r="G182" s="194" t="str">
        <f>+'3. Probabilidad'!C66</f>
        <v>RARA VEZ</v>
      </c>
      <c r="H182" s="194" t="str">
        <f>+'4. Impacto'!AP61</f>
        <v>CATASTRÓFICO</v>
      </c>
      <c r="I182" s="196" t="str">
        <f>IF(OR(G182=0,H182=0),"",INDEX('Mapa de Calor'!$D$5:$H$9,MATCH(Mapa_de_Riesgo!G182:G184,'Mapa de Calor'!$B$5:$B$9,0),MATCH(Mapa_de_Riesgo!H182:H184,'Mapa de Calor'!$D$10:$H$10,0)))</f>
        <v>Zona Extrema</v>
      </c>
      <c r="J182" s="8" t="s">
        <v>35</v>
      </c>
      <c r="K182" s="194" t="s">
        <v>58</v>
      </c>
      <c r="L182" s="194" t="s">
        <v>33</v>
      </c>
      <c r="M182" s="195" t="str">
        <f>IF(OR(G182=0,H182=0),"",INDEX('Mapa de Calor'!$D$5:$H$9,MATCH(Mapa_de_Riesgo!G182:G184,'Mapa de Calor'!$B$5:$B$9,0),MATCH(Mapa_de_Riesgo!H182:H184,'Mapa de Calor'!$D$10:$H$10,0)))</f>
        <v>Zona Extrema</v>
      </c>
      <c r="N182" s="9" t="str">
        <f>+'5. Diseño de Controles'!F169</f>
        <v>Aplicar el procedimiento interno de informes reglamentarios</v>
      </c>
      <c r="O182" s="10" t="str">
        <f>+'5. Diseño de Controles'!G169</f>
        <v>Preventivo</v>
      </c>
      <c r="P182" s="10" t="str">
        <f>+'5. Diseño de Controles'!H169</f>
        <v>Asesor de Control Interno</v>
      </c>
      <c r="Q182" s="11" t="str">
        <f>+'5. Diseño de Controles'!I169</f>
        <v>Durante la realización de las visitas internas</v>
      </c>
      <c r="R182" s="10" t="str">
        <f>+'5. Diseño de Controles'!J169</f>
        <v>Aplicar criterios técnicos y objetivos en la elaboración del Plan de visitas anuales de la OCI.</v>
      </c>
      <c r="S182" s="10" t="str">
        <f>+'5. Diseño de Controles'!K169</f>
        <v>Se identifican los informes reglamentarios que deben presentarse durante la vigencia; se identifican las visitas a realizar en el año en el Plan de visitas anuales, el tiempo y funcionarios de apoyo con el que se cuenta; se establecen los tiempos para la elaboración de informes reglamentarios y se hace seguimiento a su cumplimiento</v>
      </c>
      <c r="T182" s="10" t="str">
        <f>+'5. Diseño de Controles'!L169</f>
        <v>Si se detecta que el contenido de los informes reglamentarios no corresponde a la realidad, se requiere al jefe de la OCI para que explique o sustente y haga las aclaraciones o ajustes a que haga lugar.</v>
      </c>
      <c r="U182" s="10" t="str">
        <f>+'5. Diseño de Controles'!M169</f>
        <v>Actas, oficios, mensajes electrónicos</v>
      </c>
      <c r="V182" s="176" t="str">
        <f>+'7. Indicadores'!C169</f>
        <v>Indicador de Gestión
# de informes reglamentarios que respetaron el procedimiento interno / # de informes reglamentarios entregados *100</v>
      </c>
    </row>
    <row r="183" spans="1:22 1025:16384" ht="75" x14ac:dyDescent="0.2">
      <c r="A183" s="202"/>
      <c r="B183" s="196"/>
      <c r="C183" s="197"/>
      <c r="D183" s="198"/>
      <c r="E183" s="7" t="str">
        <f>+'2. Descripción del Riesgo'!D176</f>
        <v>Autoritarismo</v>
      </c>
      <c r="F183" s="200"/>
      <c r="G183" s="194"/>
      <c r="H183" s="194"/>
      <c r="I183" s="196"/>
      <c r="J183" s="8" t="s">
        <v>35</v>
      </c>
      <c r="K183" s="194"/>
      <c r="L183" s="194"/>
      <c r="M183" s="195"/>
      <c r="N183" s="9" t="str">
        <f>+'5. Diseño de Controles'!F170</f>
        <v>Hacer seguimiento a la entrega y publicación de informes reglamentarios</v>
      </c>
      <c r="O183" s="10" t="str">
        <f>+'5. Diseño de Controles'!G170</f>
        <v>Preventivo</v>
      </c>
      <c r="P183" s="10" t="str">
        <f>+'5. Diseño de Controles'!H170</f>
        <v>Asesor de Control Interno</v>
      </c>
      <c r="Q183" s="11" t="str">
        <f>+'5. Diseño de Controles'!I170</f>
        <v>Cuando deban publicarse los informes reglamentarios</v>
      </c>
      <c r="R183" s="10" t="str">
        <f>+'5. Diseño de Controles'!J170</f>
        <v>Cumplir oportunamente con el registro y publicación de los informes reglamentarios de la OCI, conocer la gestión y resultados de la entidad y aplicar mejoras</v>
      </c>
      <c r="S183" s="10" t="str">
        <f>+'5. Diseño de Controles'!K170</f>
        <v>Se identifican los informes reglamentarios que debe presentar la OCI, así como las fechas en que debe hacerlo, y se le hace seguimiento a su cumplimiento.</v>
      </c>
      <c r="T183" s="10" t="str">
        <f>+'5. Diseño de Controles'!L170</f>
        <v>Cuando se detecte que no se publicado o entregado un informe reglamentario en forma oportuna, se requiere por escrito o medio magnético al jefe de la OCI para que lo haga a la mayor brevedad posible y comunique de su cumplimiento.</v>
      </c>
      <c r="U183" s="10" t="str">
        <f>+'5. Diseño de Controles'!M170</f>
        <v>Registro de publicación en el portal o sitio web</v>
      </c>
      <c r="V183" s="176" t="str">
        <f>+'7. Indicadores'!C170</f>
        <v>Indicador de Gestión
# de informes reglamentarios con seguimiento / # de informes reglamentarios publicados y entregados *100</v>
      </c>
    </row>
    <row r="184" spans="1:22 1025:16384" ht="172.5" customHeight="1" x14ac:dyDescent="0.2">
      <c r="A184" s="202"/>
      <c r="B184" s="196"/>
      <c r="C184" s="197"/>
      <c r="D184" s="198"/>
      <c r="E184" s="7" t="str">
        <f>+'2. Descripción del Riesgo'!D177</f>
        <v>Soborno</v>
      </c>
      <c r="F184" s="200"/>
      <c r="G184" s="194"/>
      <c r="H184" s="194"/>
      <c r="I184" s="196"/>
      <c r="J184" s="8" t="s">
        <v>35</v>
      </c>
      <c r="K184" s="194"/>
      <c r="L184" s="194"/>
      <c r="M184" s="195"/>
      <c r="N184" s="9" t="str">
        <f>+'5. Diseño de Controles'!F171</f>
        <v>Implementación y Socialización del Código de Integridad, que implique el desarrollo institucional de la caja de herramientas (encuestas, compromisos, plan de acción)</v>
      </c>
      <c r="O184" s="10" t="str">
        <f>+'5. Diseño de Controles'!G171</f>
        <v>Preventivo</v>
      </c>
      <c r="P184" s="10" t="str">
        <f>+'5. Diseño de Controles'!H171</f>
        <v>Jefe de Talento Humano</v>
      </c>
      <c r="Q184" s="11" t="str">
        <f>+'5. Diseño de Controles'!I171</f>
        <v>1 vez, en el primer cuatrimestre del 2021</v>
      </c>
      <c r="R184" s="10" t="str">
        <f>+'5. Diseño de Controles'!J171</f>
        <v>Interiorizar una cultura institucional basada en la integridad, propiciando la coherencia que debe existir en el servidor público entre sus realizaciones y las promesas o planeación institucional.</v>
      </c>
      <c r="S184" s="10" t="str">
        <f>+'5. Diseño de Controles'!K171</f>
        <v>Se debe implementar el Código de Integridad a través de las actividades inherentes al desarrollo de la Caja de Herramientas establecida por la función pública, y una vez adoptado el Código de Integridad se debe socializar a todos los funciones de la entidad.</v>
      </c>
      <c r="T184" s="10" t="str">
        <f>+'5. Diseño de Controles'!L171</f>
        <v>Como consecuencia de la no implementación del Código de Integridad, el Gerente o el Subgerente Administrativo o Control Interno podrán hacer los requerimientos, solicitudes o procedimientos derivados del incumplimiento de la acción.</v>
      </c>
      <c r="U184" s="98" t="str">
        <f>+'5. Diseño de Controles'!M171</f>
        <v>Registros de mesas de trabajo, formatos y encuestas diligenciadas, registros fotográficos y planillas de asistencia de socialización o actas.</v>
      </c>
      <c r="V184" s="177" t="str">
        <f>+'7. Indicadores'!C171</f>
        <v>Indicador de Cumplimiento
Código de Integridad adoptado y socializado</v>
      </c>
    </row>
    <row r="185" spans="1:22 1025:16384" s="1" customFormat="1" x14ac:dyDescent="0.2">
      <c r="A185" s="15"/>
      <c r="B185" s="16"/>
      <c r="C185" s="17"/>
      <c r="E185" s="18"/>
      <c r="G185" s="2"/>
      <c r="H185" s="2"/>
      <c r="I185" s="15"/>
      <c r="J185" s="15"/>
      <c r="K185" s="2"/>
      <c r="L185" s="2"/>
      <c r="M185" s="2"/>
      <c r="N185" s="2"/>
      <c r="O185" s="2"/>
      <c r="P185" s="2"/>
      <c r="Q185" s="2"/>
      <c r="R185" s="2"/>
      <c r="S185" s="2"/>
      <c r="T185" s="2"/>
      <c r="U185" s="2"/>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c r="XFD185"/>
    </row>
    <row r="186" spans="1:22 1025:16384" s="1" customFormat="1" x14ac:dyDescent="0.2">
      <c r="A186" s="15"/>
      <c r="B186" s="16"/>
      <c r="C186" s="17"/>
      <c r="E186" s="18"/>
      <c r="G186" s="2"/>
      <c r="H186" s="2"/>
      <c r="I186" s="15"/>
      <c r="J186" s="15"/>
      <c r="K186" s="2"/>
      <c r="L186" s="2"/>
      <c r="M186" s="2"/>
      <c r="N186" s="2"/>
      <c r="O186" s="2"/>
      <c r="P186" s="2"/>
      <c r="Q186" s="2"/>
      <c r="R186" s="2"/>
      <c r="S186" s="2"/>
      <c r="T186" s="2"/>
      <c r="U186" s="2"/>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c r="XFD186"/>
    </row>
    <row r="187" spans="1:22 1025:16384" s="1" customFormat="1" x14ac:dyDescent="0.2">
      <c r="A187" s="15"/>
      <c r="B187" s="16"/>
      <c r="C187" s="17"/>
      <c r="E187" s="18"/>
      <c r="G187" s="2"/>
      <c r="H187" s="2"/>
      <c r="I187" s="15"/>
      <c r="J187" s="15"/>
      <c r="K187" s="2"/>
      <c r="L187" s="2"/>
      <c r="M187" s="2"/>
      <c r="N187" s="2"/>
      <c r="O187" s="2"/>
      <c r="P187" s="2"/>
      <c r="Q187" s="2"/>
      <c r="R187" s="2"/>
      <c r="S187" s="2"/>
      <c r="T187" s="2"/>
      <c r="U187" s="2"/>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c r="XFD187"/>
    </row>
  </sheetData>
  <sheetProtection password="E8BB" sheet="1" objects="1" scenarios="1"/>
  <mergeCells count="549">
    <mergeCell ref="G98:G100"/>
    <mergeCell ref="M35:M37"/>
    <mergeCell ref="M98:M100"/>
    <mergeCell ref="H161:H163"/>
    <mergeCell ref="I161:I163"/>
    <mergeCell ref="K161:K163"/>
    <mergeCell ref="L161:L163"/>
    <mergeCell ref="M161:M163"/>
    <mergeCell ref="H164:H166"/>
    <mergeCell ref="I164:I166"/>
    <mergeCell ref="K164:K166"/>
    <mergeCell ref="L164:L166"/>
    <mergeCell ref="M164:M166"/>
    <mergeCell ref="H38:H40"/>
    <mergeCell ref="I38:I40"/>
    <mergeCell ref="K38:K40"/>
    <mergeCell ref="L38:L40"/>
    <mergeCell ref="M38:M40"/>
    <mergeCell ref="M59:M61"/>
    <mergeCell ref="L47:L49"/>
    <mergeCell ref="M47:M49"/>
    <mergeCell ref="I50:I52"/>
    <mergeCell ref="K50:K52"/>
    <mergeCell ref="L50:L52"/>
    <mergeCell ref="F98:F100"/>
    <mergeCell ref="G44:G46"/>
    <mergeCell ref="G161:G163"/>
    <mergeCell ref="G164:G166"/>
    <mergeCell ref="G167:G169"/>
    <mergeCell ref="G59:G61"/>
    <mergeCell ref="K44:K46"/>
    <mergeCell ref="L44:L46"/>
    <mergeCell ref="I44:I46"/>
    <mergeCell ref="H44:H46"/>
    <mergeCell ref="H59:H61"/>
    <mergeCell ref="I59:I61"/>
    <mergeCell ref="K59:K61"/>
    <mergeCell ref="L59:L61"/>
    <mergeCell ref="H98:H100"/>
    <mergeCell ref="I98:I100"/>
    <mergeCell ref="K98:K100"/>
    <mergeCell ref="L98:L100"/>
    <mergeCell ref="H167:H169"/>
    <mergeCell ref="I167:I169"/>
    <mergeCell ref="K167:K169"/>
    <mergeCell ref="L167:L169"/>
    <mergeCell ref="I47:I49"/>
    <mergeCell ref="K47:K49"/>
    <mergeCell ref="F35:F37"/>
    <mergeCell ref="B17:B37"/>
    <mergeCell ref="A17:A37"/>
    <mergeCell ref="G35:G37"/>
    <mergeCell ref="H35:H37"/>
    <mergeCell ref="I35:I37"/>
    <mergeCell ref="K35:K37"/>
    <mergeCell ref="L35:L37"/>
    <mergeCell ref="C41:C43"/>
    <mergeCell ref="D41:D43"/>
    <mergeCell ref="F41:F43"/>
    <mergeCell ref="G41:G43"/>
    <mergeCell ref="H41:H43"/>
    <mergeCell ref="I41:I43"/>
    <mergeCell ref="K41:K43"/>
    <mergeCell ref="L41:L43"/>
    <mergeCell ref="A38:A46"/>
    <mergeCell ref="B38:B46"/>
    <mergeCell ref="C17:C19"/>
    <mergeCell ref="D17:D19"/>
    <mergeCell ref="F17:F19"/>
    <mergeCell ref="G17:G19"/>
    <mergeCell ref="H17:H19"/>
    <mergeCell ref="F23:F25"/>
    <mergeCell ref="A1:V12"/>
    <mergeCell ref="A13:B13"/>
    <mergeCell ref="C13:F13"/>
    <mergeCell ref="G13:V13"/>
    <mergeCell ref="A14:A16"/>
    <mergeCell ref="B14:B16"/>
    <mergeCell ref="C14:C16"/>
    <mergeCell ref="D14:D16"/>
    <mergeCell ref="E14:E16"/>
    <mergeCell ref="F14:F16"/>
    <mergeCell ref="G14:M14"/>
    <mergeCell ref="N14:V14"/>
    <mergeCell ref="G15:I15"/>
    <mergeCell ref="K15:M15"/>
    <mergeCell ref="N15:N16"/>
    <mergeCell ref="O15:O16"/>
    <mergeCell ref="P15:P16"/>
    <mergeCell ref="Q15:Q16"/>
    <mergeCell ref="R15:R16"/>
    <mergeCell ref="S15:S16"/>
    <mergeCell ref="T15:T16"/>
    <mergeCell ref="U15:U16"/>
    <mergeCell ref="V15:V16"/>
    <mergeCell ref="G23:G25"/>
    <mergeCell ref="C23:C25"/>
    <mergeCell ref="D23:D25"/>
    <mergeCell ref="H23:H25"/>
    <mergeCell ref="I23:I25"/>
    <mergeCell ref="K23:K25"/>
    <mergeCell ref="L23:L25"/>
    <mergeCell ref="M23:M25"/>
    <mergeCell ref="C35:C37"/>
    <mergeCell ref="D35:D37"/>
    <mergeCell ref="C26:C28"/>
    <mergeCell ref="D26:D28"/>
    <mergeCell ref="F26:F28"/>
    <mergeCell ref="G26:G28"/>
    <mergeCell ref="H26:H28"/>
    <mergeCell ref="I26:I28"/>
    <mergeCell ref="K26:K28"/>
    <mergeCell ref="L26:L28"/>
    <mergeCell ref="M26:M28"/>
    <mergeCell ref="C29:C31"/>
    <mergeCell ref="D29:D31"/>
    <mergeCell ref="F29:F31"/>
    <mergeCell ref="G29:G31"/>
    <mergeCell ref="H29:H31"/>
    <mergeCell ref="I17:I19"/>
    <mergeCell ref="K17:K19"/>
    <mergeCell ref="L17:L19"/>
    <mergeCell ref="M17:M19"/>
    <mergeCell ref="C20:C22"/>
    <mergeCell ref="D20:D22"/>
    <mergeCell ref="F20:F22"/>
    <mergeCell ref="G20:G22"/>
    <mergeCell ref="H20:H22"/>
    <mergeCell ref="I20:I22"/>
    <mergeCell ref="K20:K22"/>
    <mergeCell ref="L20:L22"/>
    <mergeCell ref="M20:M22"/>
    <mergeCell ref="I29:I31"/>
    <mergeCell ref="K29:K31"/>
    <mergeCell ref="L29:L31"/>
    <mergeCell ref="M29:M31"/>
    <mergeCell ref="C32:C34"/>
    <mergeCell ref="D32:D34"/>
    <mergeCell ref="F32:F34"/>
    <mergeCell ref="G32:G34"/>
    <mergeCell ref="H32:H34"/>
    <mergeCell ref="I32:I34"/>
    <mergeCell ref="K32:K34"/>
    <mergeCell ref="L32:L34"/>
    <mergeCell ref="M32:M34"/>
    <mergeCell ref="C38:C40"/>
    <mergeCell ref="D38:D40"/>
    <mergeCell ref="F38:F40"/>
    <mergeCell ref="G38:G40"/>
    <mergeCell ref="M41:M43"/>
    <mergeCell ref="C44:C46"/>
    <mergeCell ref="D44:D46"/>
    <mergeCell ref="F44:F46"/>
    <mergeCell ref="M44:M46"/>
    <mergeCell ref="A47:A76"/>
    <mergeCell ref="B47:B76"/>
    <mergeCell ref="C47:C49"/>
    <mergeCell ref="D47:D49"/>
    <mergeCell ref="F47:F49"/>
    <mergeCell ref="G47:G49"/>
    <mergeCell ref="H47:H49"/>
    <mergeCell ref="C59:C61"/>
    <mergeCell ref="D59:D61"/>
    <mergeCell ref="F59:F61"/>
    <mergeCell ref="F53:F55"/>
    <mergeCell ref="C50:C52"/>
    <mergeCell ref="D50:D52"/>
    <mergeCell ref="F50:F52"/>
    <mergeCell ref="G50:G52"/>
    <mergeCell ref="H50:H52"/>
    <mergeCell ref="C56:C58"/>
    <mergeCell ref="D56:D58"/>
    <mergeCell ref="F56:F58"/>
    <mergeCell ref="G56:G58"/>
    <mergeCell ref="H56:H58"/>
    <mergeCell ref="C68:C70"/>
    <mergeCell ref="D68:D70"/>
    <mergeCell ref="F68:F70"/>
    <mergeCell ref="M50:M52"/>
    <mergeCell ref="C53:C55"/>
    <mergeCell ref="D53:D55"/>
    <mergeCell ref="G53:G55"/>
    <mergeCell ref="H53:H55"/>
    <mergeCell ref="I53:I55"/>
    <mergeCell ref="K53:K55"/>
    <mergeCell ref="L53:L55"/>
    <mergeCell ref="M53:M55"/>
    <mergeCell ref="I56:I58"/>
    <mergeCell ref="K56:K58"/>
    <mergeCell ref="L56:L58"/>
    <mergeCell ref="M56:M58"/>
    <mergeCell ref="K62:K64"/>
    <mergeCell ref="L62:L64"/>
    <mergeCell ref="M62:M64"/>
    <mergeCell ref="C65:C67"/>
    <mergeCell ref="D65:D67"/>
    <mergeCell ref="F65:F67"/>
    <mergeCell ref="G65:G67"/>
    <mergeCell ref="H65:H67"/>
    <mergeCell ref="I65:I67"/>
    <mergeCell ref="K65:K67"/>
    <mergeCell ref="C62:C64"/>
    <mergeCell ref="D62:D64"/>
    <mergeCell ref="F62:F64"/>
    <mergeCell ref="G62:G64"/>
    <mergeCell ref="H62:H64"/>
    <mergeCell ref="I62:I64"/>
    <mergeCell ref="L65:L67"/>
    <mergeCell ref="M65:M67"/>
    <mergeCell ref="G68:G70"/>
    <mergeCell ref="H68:H70"/>
    <mergeCell ref="I68:I70"/>
    <mergeCell ref="K68:K70"/>
    <mergeCell ref="L68:L70"/>
    <mergeCell ref="M68:M70"/>
    <mergeCell ref="C71:C73"/>
    <mergeCell ref="D71:D73"/>
    <mergeCell ref="F71:F73"/>
    <mergeCell ref="G71:G73"/>
    <mergeCell ref="H71:H73"/>
    <mergeCell ref="I71:I73"/>
    <mergeCell ref="K71:K73"/>
    <mergeCell ref="L71:L73"/>
    <mergeCell ref="M71:M73"/>
    <mergeCell ref="C74:C76"/>
    <mergeCell ref="D74:D76"/>
    <mergeCell ref="F74:F76"/>
    <mergeCell ref="G74:G76"/>
    <mergeCell ref="H74:H76"/>
    <mergeCell ref="I74:I76"/>
    <mergeCell ref="K74:K76"/>
    <mergeCell ref="L74:L76"/>
    <mergeCell ref="M74:M76"/>
    <mergeCell ref="A77:A82"/>
    <mergeCell ref="B77:B82"/>
    <mergeCell ref="C77:C79"/>
    <mergeCell ref="D77:D79"/>
    <mergeCell ref="F77:F79"/>
    <mergeCell ref="G77:G79"/>
    <mergeCell ref="H77:H79"/>
    <mergeCell ref="K80:K82"/>
    <mergeCell ref="L80:L82"/>
    <mergeCell ref="M80:M82"/>
    <mergeCell ref="C83:C85"/>
    <mergeCell ref="D83:D85"/>
    <mergeCell ref="F83:F85"/>
    <mergeCell ref="G83:G85"/>
    <mergeCell ref="H83:H85"/>
    <mergeCell ref="I77:I79"/>
    <mergeCell ref="K77:K79"/>
    <mergeCell ref="L77:L79"/>
    <mergeCell ref="M77:M79"/>
    <mergeCell ref="C80:C82"/>
    <mergeCell ref="D80:D82"/>
    <mergeCell ref="F80:F82"/>
    <mergeCell ref="G80:G82"/>
    <mergeCell ref="H80:H82"/>
    <mergeCell ref="I80:I82"/>
    <mergeCell ref="I83:I85"/>
    <mergeCell ref="K83:K85"/>
    <mergeCell ref="L83:L85"/>
    <mergeCell ref="M83:M85"/>
    <mergeCell ref="C86:C88"/>
    <mergeCell ref="D86:D88"/>
    <mergeCell ref="F86:F88"/>
    <mergeCell ref="G86:G88"/>
    <mergeCell ref="H86:H88"/>
    <mergeCell ref="I86:I88"/>
    <mergeCell ref="K86:K88"/>
    <mergeCell ref="L86:L88"/>
    <mergeCell ref="M86:M88"/>
    <mergeCell ref="C89:C91"/>
    <mergeCell ref="D89:D91"/>
    <mergeCell ref="F89:F91"/>
    <mergeCell ref="G89:G91"/>
    <mergeCell ref="H89:H91"/>
    <mergeCell ref="I89:I91"/>
    <mergeCell ref="K89:K91"/>
    <mergeCell ref="L89:L91"/>
    <mergeCell ref="M89:M91"/>
    <mergeCell ref="C92:C94"/>
    <mergeCell ref="D92:D94"/>
    <mergeCell ref="F92:F94"/>
    <mergeCell ref="G92:G94"/>
    <mergeCell ref="H92:H94"/>
    <mergeCell ref="I92:I94"/>
    <mergeCell ref="K92:K94"/>
    <mergeCell ref="L92:L94"/>
    <mergeCell ref="M92:M94"/>
    <mergeCell ref="C95:C97"/>
    <mergeCell ref="D95:D97"/>
    <mergeCell ref="F95:F97"/>
    <mergeCell ref="G95:G97"/>
    <mergeCell ref="H95:H97"/>
    <mergeCell ref="I95:I97"/>
    <mergeCell ref="K95:K97"/>
    <mergeCell ref="L95:L97"/>
    <mergeCell ref="M95:M97"/>
    <mergeCell ref="H101:H103"/>
    <mergeCell ref="I101:I103"/>
    <mergeCell ref="K101:K103"/>
    <mergeCell ref="L101:L103"/>
    <mergeCell ref="M101:M103"/>
    <mergeCell ref="C104:C106"/>
    <mergeCell ref="D104:D106"/>
    <mergeCell ref="F104:F106"/>
    <mergeCell ref="G104:G106"/>
    <mergeCell ref="H104:H106"/>
    <mergeCell ref="C101:C103"/>
    <mergeCell ref="D101:D103"/>
    <mergeCell ref="F101:F103"/>
    <mergeCell ref="G101:G103"/>
    <mergeCell ref="I104:I106"/>
    <mergeCell ref="K104:K106"/>
    <mergeCell ref="L104:L106"/>
    <mergeCell ref="M104:M106"/>
    <mergeCell ref="C107:C109"/>
    <mergeCell ref="D107:D109"/>
    <mergeCell ref="F107:F109"/>
    <mergeCell ref="G107:G109"/>
    <mergeCell ref="H107:H109"/>
    <mergeCell ref="I107:I109"/>
    <mergeCell ref="K107:K109"/>
    <mergeCell ref="L107:L109"/>
    <mergeCell ref="M107:M109"/>
    <mergeCell ref="C110:C112"/>
    <mergeCell ref="D110:D112"/>
    <mergeCell ref="F110:F112"/>
    <mergeCell ref="G110:G112"/>
    <mergeCell ref="H110:H112"/>
    <mergeCell ref="I110:I112"/>
    <mergeCell ref="K110:K112"/>
    <mergeCell ref="L110:L112"/>
    <mergeCell ref="M110:M112"/>
    <mergeCell ref="A122:A136"/>
    <mergeCell ref="B122:B136"/>
    <mergeCell ref="C122:C124"/>
    <mergeCell ref="D122:D124"/>
    <mergeCell ref="F122:F124"/>
    <mergeCell ref="C119:C121"/>
    <mergeCell ref="D119:D121"/>
    <mergeCell ref="F119:F121"/>
    <mergeCell ref="G119:G121"/>
    <mergeCell ref="G122:G124"/>
    <mergeCell ref="C128:C130"/>
    <mergeCell ref="D128:D130"/>
    <mergeCell ref="C125:C127"/>
    <mergeCell ref="D125:D127"/>
    <mergeCell ref="F125:F127"/>
    <mergeCell ref="G125:G127"/>
    <mergeCell ref="C134:C136"/>
    <mergeCell ref="D134:D136"/>
    <mergeCell ref="F134:F136"/>
    <mergeCell ref="G134:G136"/>
    <mergeCell ref="M113:M115"/>
    <mergeCell ref="C116:C118"/>
    <mergeCell ref="D116:D118"/>
    <mergeCell ref="F116:F118"/>
    <mergeCell ref="G116:G118"/>
    <mergeCell ref="H116:H118"/>
    <mergeCell ref="I116:I118"/>
    <mergeCell ref="K116:K118"/>
    <mergeCell ref="L116:L118"/>
    <mergeCell ref="M116:M118"/>
    <mergeCell ref="C113:C115"/>
    <mergeCell ref="D113:D115"/>
    <mergeCell ref="F113:F115"/>
    <mergeCell ref="G113:G115"/>
    <mergeCell ref="H113:H115"/>
    <mergeCell ref="I113:I115"/>
    <mergeCell ref="K113:K115"/>
    <mergeCell ref="L113:L115"/>
    <mergeCell ref="H125:H127"/>
    <mergeCell ref="I125:I127"/>
    <mergeCell ref="M122:M124"/>
    <mergeCell ref="H119:H121"/>
    <mergeCell ref="I119:I121"/>
    <mergeCell ref="K119:K121"/>
    <mergeCell ref="L119:L121"/>
    <mergeCell ref="M119:M121"/>
    <mergeCell ref="K125:K127"/>
    <mergeCell ref="L125:L127"/>
    <mergeCell ref="M125:M127"/>
    <mergeCell ref="H122:H124"/>
    <mergeCell ref="I122:I124"/>
    <mergeCell ref="K122:K124"/>
    <mergeCell ref="L122:L124"/>
    <mergeCell ref="L128:L130"/>
    <mergeCell ref="M128:M130"/>
    <mergeCell ref="C131:C133"/>
    <mergeCell ref="D131:D133"/>
    <mergeCell ref="F131:F133"/>
    <mergeCell ref="G131:G133"/>
    <mergeCell ref="H131:H133"/>
    <mergeCell ref="I131:I133"/>
    <mergeCell ref="K131:K133"/>
    <mergeCell ref="L131:L133"/>
    <mergeCell ref="M131:M133"/>
    <mergeCell ref="F128:F130"/>
    <mergeCell ref="G128:G130"/>
    <mergeCell ref="H128:H130"/>
    <mergeCell ref="I128:I130"/>
    <mergeCell ref="K128:K130"/>
    <mergeCell ref="C137:C139"/>
    <mergeCell ref="D137:D139"/>
    <mergeCell ref="F137:F139"/>
    <mergeCell ref="G137:G139"/>
    <mergeCell ref="H134:H136"/>
    <mergeCell ref="I134:I136"/>
    <mergeCell ref="K134:K136"/>
    <mergeCell ref="L134:L136"/>
    <mergeCell ref="M134:M136"/>
    <mergeCell ref="H137:H139"/>
    <mergeCell ref="I137:I139"/>
    <mergeCell ref="K137:K139"/>
    <mergeCell ref="L137:L139"/>
    <mergeCell ref="M137:M139"/>
    <mergeCell ref="I140:I142"/>
    <mergeCell ref="K140:K142"/>
    <mergeCell ref="L140:L142"/>
    <mergeCell ref="M140:M142"/>
    <mergeCell ref="C143:C145"/>
    <mergeCell ref="D143:D145"/>
    <mergeCell ref="F143:F145"/>
    <mergeCell ref="G143:G145"/>
    <mergeCell ref="H143:H145"/>
    <mergeCell ref="I143:I145"/>
    <mergeCell ref="K143:K145"/>
    <mergeCell ref="L143:L145"/>
    <mergeCell ref="M143:M145"/>
    <mergeCell ref="C140:C142"/>
    <mergeCell ref="D140:D142"/>
    <mergeCell ref="F140:F142"/>
    <mergeCell ref="G140:G142"/>
    <mergeCell ref="H140:H142"/>
    <mergeCell ref="C146:C148"/>
    <mergeCell ref="D146:D148"/>
    <mergeCell ref="F146:F148"/>
    <mergeCell ref="G146:G148"/>
    <mergeCell ref="H146:H148"/>
    <mergeCell ref="I146:I148"/>
    <mergeCell ref="K146:K148"/>
    <mergeCell ref="L146:L148"/>
    <mergeCell ref="M146:M148"/>
    <mergeCell ref="C149:C151"/>
    <mergeCell ref="D149:D151"/>
    <mergeCell ref="F149:F151"/>
    <mergeCell ref="G149:G151"/>
    <mergeCell ref="H149:H151"/>
    <mergeCell ref="I149:I151"/>
    <mergeCell ref="K149:K151"/>
    <mergeCell ref="L149:L151"/>
    <mergeCell ref="M149:M151"/>
    <mergeCell ref="H173:H175"/>
    <mergeCell ref="I173:I175"/>
    <mergeCell ref="A137:A151"/>
    <mergeCell ref="B137:B151"/>
    <mergeCell ref="L152:L154"/>
    <mergeCell ref="M152:M154"/>
    <mergeCell ref="C155:C157"/>
    <mergeCell ref="D155:D157"/>
    <mergeCell ref="F155:F157"/>
    <mergeCell ref="G155:G157"/>
    <mergeCell ref="H155:H157"/>
    <mergeCell ref="I155:I157"/>
    <mergeCell ref="K155:K157"/>
    <mergeCell ref="L155:L157"/>
    <mergeCell ref="M155:M157"/>
    <mergeCell ref="A152:A157"/>
    <mergeCell ref="B152:B157"/>
    <mergeCell ref="C152:C154"/>
    <mergeCell ref="D152:D154"/>
    <mergeCell ref="F152:F154"/>
    <mergeCell ref="G152:G154"/>
    <mergeCell ref="H152:H154"/>
    <mergeCell ref="I152:I154"/>
    <mergeCell ref="K152:K154"/>
    <mergeCell ref="M167:M169"/>
    <mergeCell ref="L158:L160"/>
    <mergeCell ref="M158:M160"/>
    <mergeCell ref="C170:C172"/>
    <mergeCell ref="D170:D172"/>
    <mergeCell ref="F170:F172"/>
    <mergeCell ref="G170:G172"/>
    <mergeCell ref="H170:H172"/>
    <mergeCell ref="I170:I172"/>
    <mergeCell ref="K170:K172"/>
    <mergeCell ref="L170:L172"/>
    <mergeCell ref="M170:M172"/>
    <mergeCell ref="C158:C160"/>
    <mergeCell ref="D158:D160"/>
    <mergeCell ref="F158:F160"/>
    <mergeCell ref="G158:G160"/>
    <mergeCell ref="H158:H160"/>
    <mergeCell ref="I158:I160"/>
    <mergeCell ref="K158:K160"/>
    <mergeCell ref="C167:C169"/>
    <mergeCell ref="D167:D169"/>
    <mergeCell ref="F167:F169"/>
    <mergeCell ref="C164:C166"/>
    <mergeCell ref="D164:D166"/>
    <mergeCell ref="K173:K175"/>
    <mergeCell ref="L173:L175"/>
    <mergeCell ref="M173:M175"/>
    <mergeCell ref="C179:C181"/>
    <mergeCell ref="D179:D181"/>
    <mergeCell ref="F179:F181"/>
    <mergeCell ref="G179:G181"/>
    <mergeCell ref="H179:H181"/>
    <mergeCell ref="A176:A184"/>
    <mergeCell ref="B176:B184"/>
    <mergeCell ref="C176:C178"/>
    <mergeCell ref="D176:D178"/>
    <mergeCell ref="F176:F178"/>
    <mergeCell ref="G176:G178"/>
    <mergeCell ref="A158:A175"/>
    <mergeCell ref="B158:B175"/>
    <mergeCell ref="F164:F166"/>
    <mergeCell ref="C161:C163"/>
    <mergeCell ref="D161:D163"/>
    <mergeCell ref="F161:F163"/>
    <mergeCell ref="C173:C175"/>
    <mergeCell ref="D173:D175"/>
    <mergeCell ref="F173:F175"/>
    <mergeCell ref="G173:G175"/>
    <mergeCell ref="C98:C100"/>
    <mergeCell ref="D98:D100"/>
    <mergeCell ref="B83:B100"/>
    <mergeCell ref="A83:A100"/>
    <mergeCell ref="B101:B121"/>
    <mergeCell ref="A101:A121"/>
    <mergeCell ref="K182:K184"/>
    <mergeCell ref="L182:L184"/>
    <mergeCell ref="M182:M184"/>
    <mergeCell ref="I179:I181"/>
    <mergeCell ref="K179:K181"/>
    <mergeCell ref="L179:L181"/>
    <mergeCell ref="M179:M181"/>
    <mergeCell ref="C182:C184"/>
    <mergeCell ref="D182:D184"/>
    <mergeCell ref="F182:F184"/>
    <mergeCell ref="G182:G184"/>
    <mergeCell ref="H182:H184"/>
    <mergeCell ref="I182:I184"/>
    <mergeCell ref="H176:H178"/>
    <mergeCell ref="I176:I178"/>
    <mergeCell ref="K176:K178"/>
    <mergeCell ref="L176:L178"/>
    <mergeCell ref="M176:M178"/>
  </mergeCells>
  <pageMargins left="0.7" right="0.7" top="1.1437007874015748" bottom="1.1437007874015748" header="0.75" footer="0.75"/>
  <pageSetup paperSize="0" scale="35" fitToWidth="0" fitToHeight="0" orientation="landscape" horizontalDpi="0" verticalDpi="0" copies="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G171"/>
  <sheetViews>
    <sheetView zoomScale="60" zoomScaleNormal="60" workbookViewId="0">
      <selection activeCell="F7" sqref="F7"/>
    </sheetView>
  </sheetViews>
  <sheetFormatPr baseColWidth="10" defaultRowHeight="15" x14ac:dyDescent="0.25"/>
  <cols>
    <col min="1" max="1" width="9.875" style="28" customWidth="1"/>
    <col min="2" max="2" width="48.5" style="28" customWidth="1"/>
    <col min="3" max="3" width="63.125" style="28" customWidth="1"/>
    <col min="4" max="1021" width="9.875" style="28" customWidth="1"/>
  </cols>
  <sheetData>
    <row r="1" spans="1:3" ht="15.75" x14ac:dyDescent="0.25">
      <c r="A1" s="314" t="s">
        <v>898</v>
      </c>
      <c r="B1" s="314"/>
      <c r="C1" s="314"/>
    </row>
    <row r="3" spans="1:3" x14ac:dyDescent="0.25">
      <c r="A3" s="52" t="s">
        <v>6</v>
      </c>
      <c r="B3" s="52" t="s">
        <v>14</v>
      </c>
      <c r="C3" s="52" t="s">
        <v>899</v>
      </c>
    </row>
    <row r="4" spans="1:3" ht="78.75" customHeight="1" x14ac:dyDescent="0.25">
      <c r="A4" s="312">
        <v>1</v>
      </c>
      <c r="B4" s="125" t="str">
        <f>+'5. Diseño de Controles'!F4</f>
        <v>Revisión y actualización de la matriz de responsabilidades</v>
      </c>
      <c r="C4" s="165" t="s">
        <v>952</v>
      </c>
    </row>
    <row r="5" spans="1:3" ht="63" customHeight="1" x14ac:dyDescent="0.25">
      <c r="A5" s="312"/>
      <c r="B5" s="125" t="str">
        <f>+'5. Diseño de Controles'!F5</f>
        <v>Inducción o reinducción de funciones, procedimientos, política de operaciones, caracterizaciones y matriz de responsabilidad por procesos.</v>
      </c>
      <c r="C5" s="165" t="s">
        <v>953</v>
      </c>
    </row>
    <row r="6" spans="1:3" ht="50.1" customHeight="1" x14ac:dyDescent="0.25">
      <c r="A6" s="312"/>
      <c r="B6" s="125" t="str">
        <f>+'5. Diseño de Controles'!F6</f>
        <v>Socialización sobre el Modelo de Operación por Procesos</v>
      </c>
      <c r="C6" s="165" t="s">
        <v>954</v>
      </c>
    </row>
    <row r="7" spans="1:3" ht="243.75" customHeight="1" x14ac:dyDescent="0.25">
      <c r="A7" s="312">
        <v>2</v>
      </c>
      <c r="B7" s="125" t="str">
        <f>+'5. Diseño de Controles'!F7</f>
        <v>Actividades de seguimiento de control interno a los planes institucionales y mapas de riesgos</v>
      </c>
      <c r="C7" s="165" t="s">
        <v>955</v>
      </c>
    </row>
    <row r="8" spans="1:3" ht="75" customHeight="1" x14ac:dyDescent="0.25">
      <c r="A8" s="312"/>
      <c r="B8" s="125" t="str">
        <f>+'5. Diseño de Controles'!F8</f>
        <v>Matrices de seguimiento a los planes</v>
      </c>
      <c r="C8" s="165" t="s">
        <v>956</v>
      </c>
    </row>
    <row r="9" spans="1:3" ht="50.1" customHeight="1" x14ac:dyDescent="0.25">
      <c r="A9" s="312"/>
      <c r="B9" s="125" t="str">
        <f>+'5. Diseño de Controles'!F9</f>
        <v>Implementación y Socialización del Código de Integridad, que implique el desarrollo institucional contemplado en el Plan de Acción.</v>
      </c>
      <c r="C9" s="165" t="s">
        <v>957</v>
      </c>
    </row>
    <row r="10" spans="1:3" ht="50.1" customHeight="1" x14ac:dyDescent="0.25">
      <c r="A10" s="312">
        <v>3</v>
      </c>
      <c r="B10" s="125" t="str">
        <f>+'5. Diseño de Controles'!F10</f>
        <v>Establecimiento de Procedimientos y requisitos</v>
      </c>
      <c r="C10" s="166" t="s">
        <v>958</v>
      </c>
    </row>
    <row r="11" spans="1:3" ht="60.75" customHeight="1" x14ac:dyDescent="0.25">
      <c r="A11" s="312"/>
      <c r="B11" s="125">
        <f>+'5. Diseño de Controles'!F11</f>
        <v>0</v>
      </c>
      <c r="C11" s="127"/>
    </row>
    <row r="12" spans="1:3" ht="87.75" customHeight="1" x14ac:dyDescent="0.25">
      <c r="A12" s="312"/>
      <c r="B12" s="125">
        <f>+'5. Diseño de Controles'!F12</f>
        <v>0</v>
      </c>
      <c r="C12" s="127"/>
    </row>
    <row r="13" spans="1:3" ht="88.5" customHeight="1" x14ac:dyDescent="0.25">
      <c r="A13" s="312">
        <v>4</v>
      </c>
      <c r="B13" s="125" t="str">
        <f>+'5. Diseño de Controles'!F13</f>
        <v>Establecimiento de Procedimientos para la democratización de decisiones, que impliquen la participación de funcionarios del nivel directivo  y acceso a la opinión pública cuando sea necesaria</v>
      </c>
      <c r="C13" s="166" t="s">
        <v>959</v>
      </c>
    </row>
    <row r="14" spans="1:3" ht="85.5" customHeight="1" x14ac:dyDescent="0.25">
      <c r="A14" s="312"/>
      <c r="B14" s="125" t="str">
        <f>+'5. Diseño de Controles'!F14</f>
        <v>Analizar el Manual de Funciones y Competencias Laborales</v>
      </c>
      <c r="C14" s="166" t="s">
        <v>960</v>
      </c>
    </row>
    <row r="15" spans="1:3" ht="59.25" customHeight="1" x14ac:dyDescent="0.25">
      <c r="A15" s="312"/>
      <c r="B15" s="125" t="str">
        <f>+'5. Diseño de Controles'!F15</f>
        <v>Interiorización de la cultura de trabajo en equipo</v>
      </c>
      <c r="C15" s="166" t="s">
        <v>961</v>
      </c>
    </row>
    <row r="16" spans="1:3" ht="83.25" customHeight="1" x14ac:dyDescent="0.25">
      <c r="A16" s="312">
        <v>5</v>
      </c>
      <c r="B16" s="125" t="str">
        <f>+'5. Diseño de Controles'!F16</f>
        <v>Respaldo de la información divulgada en indicadores, informes o herramientas institucionales</v>
      </c>
      <c r="C16" s="165" t="s">
        <v>962</v>
      </c>
    </row>
    <row r="17" spans="1:3" ht="96.75" customHeight="1" x14ac:dyDescent="0.25">
      <c r="A17" s="312"/>
      <c r="B17" s="125" t="str">
        <f>+'5. Diseño de Controles'!F17</f>
        <v>Citar los enlaces internos y/o externos, o ubicación de la información donde podrán ser verificados o analizados los resultados publicados.</v>
      </c>
      <c r="C17" s="165" t="s">
        <v>963</v>
      </c>
    </row>
    <row r="18" spans="1:3" ht="93" customHeight="1" x14ac:dyDescent="0.25">
      <c r="A18" s="312"/>
      <c r="B18" s="125" t="str">
        <f>+'5. Diseño de Controles'!F18</f>
        <v>Evaluación de control interno a la información institucional de avances de la gestión publicada</v>
      </c>
      <c r="C18" s="165" t="s">
        <v>964</v>
      </c>
    </row>
    <row r="19" spans="1:3" ht="73.5" customHeight="1" x14ac:dyDescent="0.25">
      <c r="A19" s="312">
        <v>6</v>
      </c>
      <c r="B19" s="125" t="str">
        <f>+'5. Diseño de Controles'!F19</f>
        <v>Matriz de  seguimiento a la publicación de  información mínima obligatoria de acuerdo con la Ley de Transparencia y de Acceso a la Información Pública y otros lineamientos de exposición de información</v>
      </c>
      <c r="C19" s="165" t="s">
        <v>965</v>
      </c>
    </row>
    <row r="20" spans="1:3" ht="50.1" customHeight="1" x14ac:dyDescent="0.25">
      <c r="A20" s="312"/>
      <c r="B20" s="125" t="str">
        <f>+'5. Diseño de Controles'!F20</f>
        <v>Matriz de validación de las características esenciales de la información a publicar: actualidad, veracidad, completa, comprensible y reutilizable.</v>
      </c>
      <c r="C20" s="165" t="s">
        <v>966</v>
      </c>
    </row>
    <row r="21" spans="1:3" ht="50.1" customHeight="1" x14ac:dyDescent="0.25">
      <c r="A21" s="312"/>
      <c r="B21" s="125" t="str">
        <f>+'5. Diseño de Controles'!F21</f>
        <v>Revisión y configuración del portal institucional</v>
      </c>
      <c r="C21" s="165" t="s">
        <v>967</v>
      </c>
    </row>
    <row r="22" spans="1:3" ht="58.5" customHeight="1" x14ac:dyDescent="0.25">
      <c r="A22" s="312">
        <v>7</v>
      </c>
      <c r="B22" s="125" t="str">
        <f>+'5. Diseño de Controles'!F22</f>
        <v>Implementación y Socialización del Código de Integridad, que implique el desarrollo institucional y la participación del proceso, en las actividades propias de la caja de herramientas (encuestas, compromisos, plan de acción)</v>
      </c>
      <c r="C22" s="165" t="s">
        <v>957</v>
      </c>
    </row>
    <row r="23" spans="1:3" ht="50.1" customHeight="1" x14ac:dyDescent="0.25">
      <c r="A23" s="312"/>
      <c r="B23" s="125">
        <f>+'5. Diseño de Controles'!F23</f>
        <v>0</v>
      </c>
      <c r="C23" s="94"/>
    </row>
    <row r="24" spans="1:3" ht="50.1" customHeight="1" x14ac:dyDescent="0.25">
      <c r="A24" s="312"/>
      <c r="B24" s="125">
        <f>+'5. Diseño de Controles'!F24</f>
        <v>0</v>
      </c>
      <c r="C24" s="94"/>
    </row>
    <row r="25" spans="1:3" ht="143.25" customHeight="1" x14ac:dyDescent="0.25">
      <c r="A25" s="312">
        <v>8</v>
      </c>
      <c r="B25" s="125" t="str">
        <f>+'5. Diseño de Controles'!F25</f>
        <v>Evaluación y seguimiento de los criterios  de desempeño de cada cargo, socialización del Plan de Auditoria Interna de Gestión aprobado por la Gerencia.</v>
      </c>
      <c r="C25" s="166" t="s">
        <v>968</v>
      </c>
    </row>
    <row r="26" spans="1:3" ht="142.5" customHeight="1" x14ac:dyDescent="0.25">
      <c r="A26" s="312"/>
      <c r="B26" s="125" t="str">
        <f>+'5. Diseño de Controles'!F26</f>
        <v>Implementación y Socialización del Código de Integridad, que implique el desarrollo institucional y la participación del proceso, en las actividades propias de la caja de herramientas (encuestas, compromisos, plan de acción)</v>
      </c>
      <c r="C26" s="165" t="s">
        <v>957</v>
      </c>
    </row>
    <row r="27" spans="1:3" ht="95.25" customHeight="1" x14ac:dyDescent="0.25">
      <c r="A27" s="312"/>
      <c r="B27" s="125">
        <f>+'5. Diseño de Controles'!F27</f>
        <v>0</v>
      </c>
      <c r="C27" s="127"/>
    </row>
    <row r="28" spans="1:3" ht="50.1" customHeight="1" x14ac:dyDescent="0.25">
      <c r="A28" s="312">
        <v>9</v>
      </c>
      <c r="B28" s="125" t="str">
        <f>+'5. Diseño de Controles'!F28</f>
        <v>Elaboración del Plan de Auditorías Internas de Gestión sin excepción de ningún proceso</v>
      </c>
      <c r="C28" s="166" t="s">
        <v>969</v>
      </c>
    </row>
    <row r="29" spans="1:3" ht="71.25" customHeight="1" x14ac:dyDescent="0.25">
      <c r="A29" s="312"/>
      <c r="B29" s="125" t="str">
        <f>+'5. Diseño de Controles'!F29</f>
        <v>Implementación y Socialización del Código de Integridad, que implique el desarrollo institucional de la caja de herramientas (encuestas, compromisos, plan de acción)</v>
      </c>
      <c r="C29" s="165" t="s">
        <v>957</v>
      </c>
    </row>
    <row r="30" spans="1:3" ht="50.1" customHeight="1" x14ac:dyDescent="0.25">
      <c r="A30" s="312"/>
      <c r="B30" s="125">
        <f>+'5. Diseño de Controles'!F30</f>
        <v>0</v>
      </c>
      <c r="C30" s="127"/>
    </row>
    <row r="31" spans="1:3" ht="75" customHeight="1" x14ac:dyDescent="0.25">
      <c r="A31" s="312">
        <v>10</v>
      </c>
      <c r="B31" s="125" t="str">
        <f>+'5. Diseño de Controles'!F31</f>
        <v>Fortalecimiento de competencias de los funcionarios sobre implementación MIPG</v>
      </c>
      <c r="C31" s="165" t="s">
        <v>1065</v>
      </c>
    </row>
    <row r="32" spans="1:3" ht="66.75" customHeight="1" x14ac:dyDescent="0.25">
      <c r="A32" s="312"/>
      <c r="B32" s="125" t="str">
        <f>+'5. Diseño de Controles'!F32</f>
        <v>Implementación y Socialización del Código de Integridad, que implique el desarrollo institucional de la caja de herramientas (encuestas, compromisos, plan de acción)</v>
      </c>
      <c r="C32" s="165" t="s">
        <v>957</v>
      </c>
    </row>
    <row r="33" spans="1:3" ht="50.1" customHeight="1" x14ac:dyDescent="0.25">
      <c r="A33" s="312"/>
      <c r="B33" s="125">
        <f>+'5. Diseño de Controles'!F33</f>
        <v>0</v>
      </c>
      <c r="C33" s="127"/>
    </row>
    <row r="34" spans="1:3" ht="86.25" customHeight="1" x14ac:dyDescent="0.25">
      <c r="A34" s="312">
        <v>11</v>
      </c>
      <c r="B34" s="125" t="str">
        <f>+'5. Diseño de Controles'!F34</f>
        <v>Verificar los soportes de la tasa de uso</v>
      </c>
      <c r="C34" s="166" t="s">
        <v>970</v>
      </c>
    </row>
    <row r="35" spans="1:3" ht="138" customHeight="1" x14ac:dyDescent="0.25">
      <c r="A35" s="312"/>
      <c r="B35" s="125" t="str">
        <f>+'5. Diseño de Controles'!F35</f>
        <v>Implementación y Socialización del Código de Integridad, que implique el desarrollo institucional de la caja de herramientas (encuestas, compromisos, plan de acción)</v>
      </c>
      <c r="C35" s="166" t="s">
        <v>970</v>
      </c>
    </row>
    <row r="36" spans="1:3" ht="50.1" customHeight="1" x14ac:dyDescent="0.25">
      <c r="A36" s="312"/>
      <c r="B36" s="125">
        <f>+'5. Diseño de Controles'!F36</f>
        <v>0</v>
      </c>
      <c r="C36" s="127"/>
    </row>
    <row r="37" spans="1:3" ht="74.25" customHeight="1" x14ac:dyDescent="0.25">
      <c r="A37" s="312">
        <v>12</v>
      </c>
      <c r="B37" s="125" t="str">
        <f>+'5. Diseño de Controles'!F37</f>
        <v>Realizar capacitación del manual operativo de la entidad y normatividad vigente.</v>
      </c>
      <c r="C37" s="166" t="s">
        <v>971</v>
      </c>
    </row>
    <row r="38" spans="1:3" ht="81" customHeight="1" x14ac:dyDescent="0.25">
      <c r="A38" s="312"/>
      <c r="B38" s="125" t="str">
        <f>+'5. Diseño de Controles'!F38</f>
        <v>Implementación y Socialización del Código de Integridad, que implique el desarrollo institucional de la caja de herramientas (encuestas, compromisos, plan de acción)</v>
      </c>
      <c r="C38" s="165" t="s">
        <v>957</v>
      </c>
    </row>
    <row r="39" spans="1:3" ht="60" customHeight="1" x14ac:dyDescent="0.25">
      <c r="A39" s="312"/>
      <c r="B39" s="125" t="str">
        <f>+'5. Diseño de Controles'!F39</f>
        <v>Apertura de procesos disciplinarios</v>
      </c>
      <c r="C39" s="166" t="s">
        <v>972</v>
      </c>
    </row>
    <row r="40" spans="1:3" ht="64.5" customHeight="1" x14ac:dyDescent="0.25">
      <c r="A40" s="312">
        <v>13</v>
      </c>
      <c r="B40" s="125" t="str">
        <f>+'5. Diseño de Controles'!F40</f>
        <v>Implementación y Socialización del Código de Integridad, que implique el desarrollo institucional de la caja de herramientas (encuestas, compromisos, plan de acción)</v>
      </c>
      <c r="C40" s="165" t="s">
        <v>957</v>
      </c>
    </row>
    <row r="41" spans="1:3" ht="135.75" customHeight="1" x14ac:dyDescent="0.25">
      <c r="A41" s="312"/>
      <c r="B41" s="125" t="str">
        <f>+'5. Diseño de Controles'!F41</f>
        <v>Realizar reuniones constantes con las empresas de transportes y comuniquen sus inconformidades</v>
      </c>
      <c r="C41" s="166" t="s">
        <v>973</v>
      </c>
    </row>
    <row r="42" spans="1:3" ht="50.1" customHeight="1" x14ac:dyDescent="0.25">
      <c r="A42" s="312"/>
      <c r="B42" s="125">
        <f>+'5. Diseño de Controles'!F42</f>
        <v>0</v>
      </c>
      <c r="C42" s="167"/>
    </row>
    <row r="43" spans="1:3" ht="50.1" customHeight="1" x14ac:dyDescent="0.25">
      <c r="A43" s="312">
        <v>14</v>
      </c>
      <c r="B43" s="125" t="str">
        <f>+'5. Diseño de Controles'!F43</f>
        <v>Verificar en el sistema la captura de imagen de la planilla de viaje adjuntada a cada tasa de uso.</v>
      </c>
      <c r="C43" s="166" t="s">
        <v>974</v>
      </c>
    </row>
    <row r="44" spans="1:3" ht="124.5" customHeight="1" x14ac:dyDescent="0.25">
      <c r="A44" s="312"/>
      <c r="B44" s="125" t="str">
        <f>+'5. Diseño de Controles'!F44</f>
        <v>Auditorias de seguimiento</v>
      </c>
      <c r="C44" s="166" t="s">
        <v>975</v>
      </c>
    </row>
    <row r="45" spans="1:3" ht="50.1" customHeight="1" x14ac:dyDescent="0.25">
      <c r="A45" s="312"/>
      <c r="B45" s="125">
        <f>+'5. Diseño de Controles'!F45</f>
        <v>0</v>
      </c>
      <c r="C45" s="127"/>
    </row>
    <row r="46" spans="1:3" ht="132" customHeight="1" x14ac:dyDescent="0.25">
      <c r="A46" s="312">
        <v>15</v>
      </c>
      <c r="B46" s="125" t="str">
        <f>+'5. Diseño de Controles'!F46</f>
        <v>Implementación y Socialización del Código de Integridad, que implique el desarrollo institucional de la caja de herramientas (encuestas, compromisos, plan de acción)</v>
      </c>
      <c r="C46" s="165" t="s">
        <v>957</v>
      </c>
    </row>
    <row r="47" spans="1:3" ht="50.1" customHeight="1" x14ac:dyDescent="0.25">
      <c r="A47" s="312"/>
      <c r="B47" s="125">
        <f>+'5. Diseño de Controles'!F47</f>
        <v>0</v>
      </c>
      <c r="C47" s="127"/>
    </row>
    <row r="48" spans="1:3" ht="50.1" customHeight="1" x14ac:dyDescent="0.25">
      <c r="A48" s="312"/>
      <c r="B48" s="125">
        <f>+'5. Diseño de Controles'!F48</f>
        <v>0</v>
      </c>
      <c r="C48" s="127"/>
    </row>
    <row r="49" spans="1:3" ht="50.1" customHeight="1" x14ac:dyDescent="0.25">
      <c r="A49" s="312">
        <v>16</v>
      </c>
      <c r="B49" s="125" t="str">
        <f>+'5. Diseño de Controles'!F49</f>
        <v>Solicitar al operador de alcoholimetría el reporte de conductores positivos y confrontarlo con el reporte que me suministran los supervisores</v>
      </c>
      <c r="C49" s="166" t="s">
        <v>976</v>
      </c>
    </row>
    <row r="50" spans="1:3" ht="92.25" customHeight="1" x14ac:dyDescent="0.25">
      <c r="A50" s="312"/>
      <c r="B50" s="125" t="str">
        <f>+'5. Diseño de Controles'!F50</f>
        <v>Implementación y Socialización del Código de Integridad, que implique el desarrollo institucional de la caja de herramientas (encuestas, compromisos, plan de acción)</v>
      </c>
      <c r="C50" s="165" t="s">
        <v>957</v>
      </c>
    </row>
    <row r="51" spans="1:3" ht="128.25" customHeight="1" x14ac:dyDescent="0.25">
      <c r="A51" s="312"/>
      <c r="B51" s="125">
        <f>+'5. Diseño de Controles'!F51</f>
        <v>0</v>
      </c>
      <c r="C51" s="127"/>
    </row>
    <row r="52" spans="1:3" ht="72" customHeight="1" x14ac:dyDescent="0.25">
      <c r="A52" s="312">
        <v>17</v>
      </c>
      <c r="B52" s="125" t="str">
        <f>+'5. Diseño de Controles'!F52</f>
        <v>Monitorear  las reposiciones  de tasa de uso</v>
      </c>
      <c r="C52" s="126" t="s">
        <v>900</v>
      </c>
    </row>
    <row r="53" spans="1:3" ht="73.5" customHeight="1" x14ac:dyDescent="0.25">
      <c r="A53" s="312"/>
      <c r="B53" s="125" t="str">
        <f>+'5. Diseño de Controles'!F53</f>
        <v>Implementación y Socialización del Código de Integridad, que implique el desarrollo institucional de la caja de herramientas (encuestas, compromisos, plan de acción)</v>
      </c>
      <c r="C53" s="126" t="s">
        <v>901</v>
      </c>
    </row>
    <row r="54" spans="1:3" ht="50.1" customHeight="1" x14ac:dyDescent="0.25">
      <c r="A54" s="312"/>
      <c r="B54" s="125">
        <f>+'5. Diseño de Controles'!F54</f>
        <v>0</v>
      </c>
      <c r="C54" s="127"/>
    </row>
    <row r="55" spans="1:3" ht="50.1" customHeight="1" x14ac:dyDescent="0.25">
      <c r="A55" s="312">
        <v>18</v>
      </c>
      <c r="B55" s="125" t="str">
        <f>+'5. Diseño de Controles'!F55</f>
        <v>Realizar jornadas de inspección y control en los diferente módulos de la Terminal</v>
      </c>
      <c r="C55" s="128" t="s">
        <v>902</v>
      </c>
    </row>
    <row r="56" spans="1:3" ht="50.1" customHeight="1" x14ac:dyDescent="0.25">
      <c r="A56" s="312"/>
      <c r="B56" s="125" t="str">
        <f>+'5. Diseño de Controles'!F56</f>
        <v>Implementar y socializar el nuevo Manual Operativo de la Terminal Metropolitana de Transportes de Barranquilla</v>
      </c>
      <c r="C56" s="128" t="s">
        <v>903</v>
      </c>
    </row>
    <row r="57" spans="1:3" ht="24" customHeight="1" x14ac:dyDescent="0.25">
      <c r="A57" s="312"/>
      <c r="B57" s="125">
        <f>+'5. Diseño de Controles'!F57</f>
        <v>0</v>
      </c>
      <c r="C57" s="92"/>
    </row>
    <row r="58" spans="1:3" ht="105" customHeight="1" x14ac:dyDescent="0.25">
      <c r="A58" s="312">
        <v>19</v>
      </c>
      <c r="B58" s="125" t="str">
        <f>+'5. Diseño de Controles'!F58</f>
        <v>Socializar los Protocolos de Bioseguridad de la Terminal y la directrices impartidas por el Gobierno Nacional</v>
      </c>
      <c r="C58" s="313" t="s">
        <v>904</v>
      </c>
    </row>
    <row r="59" spans="1:3" ht="105" customHeight="1" x14ac:dyDescent="0.25">
      <c r="A59" s="312"/>
      <c r="B59" s="125">
        <f>+'5. Diseño de Controles'!F59</f>
        <v>0</v>
      </c>
      <c r="C59" s="313"/>
    </row>
    <row r="60" spans="1:3" ht="105" customHeight="1" x14ac:dyDescent="0.25">
      <c r="A60" s="312"/>
      <c r="B60" s="125">
        <f>+'5. Diseño de Controles'!F60</f>
        <v>0</v>
      </c>
      <c r="C60" s="313"/>
    </row>
    <row r="61" spans="1:3" ht="105" customHeight="1" x14ac:dyDescent="0.25">
      <c r="A61" s="312">
        <v>20</v>
      </c>
      <c r="B61" s="171" t="str">
        <f>+'5. Diseño de Controles'!F61</f>
        <v>Socializar el Manual Operativo y las directrices impartidas por parte de la Gerencia General y la Sub Gerencia Operativa</v>
      </c>
      <c r="C61" s="313" t="s">
        <v>904</v>
      </c>
    </row>
    <row r="62" spans="1:3" ht="105" customHeight="1" x14ac:dyDescent="0.25">
      <c r="A62" s="312"/>
      <c r="B62" s="171">
        <f>+'5. Diseño de Controles'!F62</f>
        <v>0</v>
      </c>
      <c r="C62" s="313"/>
    </row>
    <row r="63" spans="1:3" ht="105" customHeight="1" x14ac:dyDescent="0.25">
      <c r="A63" s="312"/>
      <c r="B63" s="171">
        <f>+'5. Diseño de Controles'!F63</f>
        <v>0</v>
      </c>
      <c r="C63" s="313"/>
    </row>
    <row r="64" spans="1:3" ht="138" customHeight="1" x14ac:dyDescent="0.25">
      <c r="A64" s="312">
        <v>21</v>
      </c>
      <c r="B64" s="171" t="str">
        <f>+'5. Diseño de Controles'!F64</f>
        <v>Implementar herramientas de monitoreo a los términos de respuestas a las peticiones</v>
      </c>
      <c r="C64" s="165" t="s">
        <v>977</v>
      </c>
    </row>
    <row r="65" spans="1:3" ht="54" customHeight="1" x14ac:dyDescent="0.25">
      <c r="A65" s="312"/>
      <c r="B65" s="171" t="str">
        <f>+'5. Diseño de Controles'!F65</f>
        <v>Seguimiento y publicación de informes de términos de respuestas</v>
      </c>
      <c r="C65" s="166" t="s">
        <v>978</v>
      </c>
    </row>
    <row r="66" spans="1:3" ht="50.1" customHeight="1" x14ac:dyDescent="0.25">
      <c r="A66" s="312"/>
      <c r="B66" s="171">
        <f>+'5. Diseño de Controles'!F66</f>
        <v>0</v>
      </c>
      <c r="C66" s="127"/>
    </row>
    <row r="67" spans="1:3" ht="139.5" customHeight="1" x14ac:dyDescent="0.25">
      <c r="A67" s="312">
        <v>22</v>
      </c>
      <c r="B67" s="171" t="str">
        <f>+'5. Diseño de Controles'!F67</f>
        <v>Implementación y Socialización del Código de Integridad, que implique el desarrollo institucional de la caja de herramientas (encuestas, compromisos, plan de acción)</v>
      </c>
      <c r="C67" s="165" t="s">
        <v>957</v>
      </c>
    </row>
    <row r="68" spans="1:3" ht="105" customHeight="1" x14ac:dyDescent="0.25">
      <c r="A68" s="312"/>
      <c r="B68" s="171" t="str">
        <f>+'5. Diseño de Controles'!F68</f>
        <v>Implementación y Socialización del Código de Integridad, que implique el desarrollo institucional de la caja de herramientas (encuestas, compromisos, plan de acción)</v>
      </c>
      <c r="C68" s="165" t="s">
        <v>957</v>
      </c>
    </row>
    <row r="69" spans="1:3" ht="50.1" customHeight="1" x14ac:dyDescent="0.25">
      <c r="A69" s="312"/>
      <c r="B69" s="171">
        <f>+'5. Diseño de Controles'!F69</f>
        <v>0</v>
      </c>
      <c r="C69" s="127"/>
    </row>
    <row r="70" spans="1:3" ht="101.25" x14ac:dyDescent="0.25">
      <c r="A70" s="312">
        <v>23</v>
      </c>
      <c r="B70" s="171" t="str">
        <f>+'5. Diseño de Controles'!F70</f>
        <v>Creación de una base de datos de consulta donde se registre la trazabilidad de todas las historias laborales históricas de la entidad</v>
      </c>
      <c r="C70" s="165" t="s">
        <v>979</v>
      </c>
    </row>
    <row r="71" spans="1:3" ht="66.75" customHeight="1" x14ac:dyDescent="0.25">
      <c r="A71" s="312"/>
      <c r="B71" s="171" t="str">
        <f>+'5. Diseño de Controles'!F71</f>
        <v>Verificar la certificación con los datos consignados en la hoja de vida o contrato  en físico que reposa en el archivo histórico de la entidad</v>
      </c>
      <c r="C71" s="165" t="s">
        <v>980</v>
      </c>
    </row>
    <row r="72" spans="1:3" ht="45" customHeight="1" x14ac:dyDescent="0.25">
      <c r="A72" s="312"/>
      <c r="B72" s="171" t="str">
        <f>+'5. Diseño de Controles'!F72</f>
        <v>Acciones de seguimiento por parte de la oficina de control interno a la expedición de certificaciones laborales</v>
      </c>
      <c r="C72" s="165" t="s">
        <v>981</v>
      </c>
    </row>
    <row r="73" spans="1:3" ht="43.5" x14ac:dyDescent="0.25">
      <c r="A73" s="312">
        <v>24</v>
      </c>
      <c r="B73" s="171" t="str">
        <f>+'5. Diseño de Controles'!F73</f>
        <v>Aplicación del formato de verificación de cumplimiento de requisitos de posesión</v>
      </c>
      <c r="C73" s="165" t="s">
        <v>982</v>
      </c>
    </row>
    <row r="74" spans="1:3" ht="89.25" customHeight="1" x14ac:dyDescent="0.25">
      <c r="A74" s="312"/>
      <c r="B74" s="171" t="str">
        <f>+'5. Diseño de Controles'!F74</f>
        <v>Acciones de seguimiento por parte de la oficina de control interno a la posesión de funcionarios</v>
      </c>
      <c r="C74" s="165" t="s">
        <v>983</v>
      </c>
    </row>
    <row r="75" spans="1:3" ht="79.5" customHeight="1" x14ac:dyDescent="0.25">
      <c r="A75" s="312"/>
      <c r="B75" s="172" t="str">
        <f>+'5. Diseño de Controles'!F75</f>
        <v>Publicación obligatoria de las historias laborales tanto para funcionarios de planta como para contratistas, en el Sistema de Información y Gestión del Empleo Público- SIGEP</v>
      </c>
      <c r="C75" s="165" t="s">
        <v>984</v>
      </c>
    </row>
    <row r="76" spans="1:3" ht="43.5" x14ac:dyDescent="0.25">
      <c r="A76" s="312">
        <v>25</v>
      </c>
      <c r="B76" s="173" t="str">
        <f>+'5. Diseño de Controles'!F76</f>
        <v>Fortalecimiento de filtros al registro de nómina</v>
      </c>
      <c r="C76" s="165" t="s">
        <v>985</v>
      </c>
    </row>
    <row r="77" spans="1:3" ht="45" x14ac:dyDescent="0.25">
      <c r="A77" s="312"/>
      <c r="B77" s="172" t="str">
        <f>+'5. Diseño de Controles'!F77</f>
        <v>Implementación y Socialización del Código de Integridad, que implique el desarrollo institucional de la caja de herramientas (encuestas, compromisos, plan de acción)</v>
      </c>
      <c r="C77" s="165" t="s">
        <v>957</v>
      </c>
    </row>
    <row r="78" spans="1:3" ht="45" customHeight="1" x14ac:dyDescent="0.25">
      <c r="A78" s="312"/>
      <c r="B78" s="173">
        <f>+'5. Diseño de Controles'!F78</f>
        <v>0</v>
      </c>
      <c r="C78" s="94"/>
    </row>
    <row r="79" spans="1:3" ht="45" x14ac:dyDescent="0.25">
      <c r="A79" s="312">
        <v>26</v>
      </c>
      <c r="B79" s="172" t="str">
        <f>+'5. Diseño de Controles'!F79</f>
        <v>implementar una herramienta de control de selección de funcionarios para actividades de bienestar, incentivos y capacitaciones</v>
      </c>
      <c r="C79" s="165" t="s">
        <v>1066</v>
      </c>
    </row>
    <row r="80" spans="1:3" ht="94.5" customHeight="1" x14ac:dyDescent="0.25">
      <c r="A80" s="312"/>
      <c r="B80" s="173" t="str">
        <f>+'5. Diseño de Controles'!F80</f>
        <v>Fomentar espacios que fortalezcan los valores corporativos.</v>
      </c>
      <c r="C80" s="165" t="s">
        <v>986</v>
      </c>
    </row>
    <row r="81" spans="1:3" x14ac:dyDescent="0.25">
      <c r="A81" s="312"/>
      <c r="B81" s="173">
        <f>+'5. Diseño de Controles'!F81</f>
        <v>0</v>
      </c>
      <c r="C81" s="127"/>
    </row>
    <row r="82" spans="1:3" ht="45" x14ac:dyDescent="0.25">
      <c r="A82" s="312">
        <v>27</v>
      </c>
      <c r="B82" s="173" t="str">
        <f>+'5. Diseño de Controles'!F82</f>
        <v>Implementación y Socialización del Código de Integridad, que implique el desarrollo institucional de la caja de herramientas (encuestas, compromisos, plan de acción)</v>
      </c>
      <c r="C82" s="165" t="s">
        <v>957</v>
      </c>
    </row>
    <row r="83" spans="1:3" ht="43.5" customHeight="1" x14ac:dyDescent="0.25">
      <c r="A83" s="312"/>
      <c r="B83" s="173" t="str">
        <f>+'5. Diseño de Controles'!F83</f>
        <v>Diseñar una herramienta de control en Excel para hacer seguimiento a los beneficiarios de las actividades de Bienestar social</v>
      </c>
      <c r="C83" s="165" t="s">
        <v>1067</v>
      </c>
    </row>
    <row r="84" spans="1:3" x14ac:dyDescent="0.25">
      <c r="A84" s="312"/>
      <c r="B84" s="173">
        <f>+'5. Diseño de Controles'!F84</f>
        <v>0</v>
      </c>
      <c r="C84" s="169"/>
    </row>
    <row r="85" spans="1:3" ht="60" x14ac:dyDescent="0.25">
      <c r="A85" s="308">
        <v>28</v>
      </c>
      <c r="B85" s="173" t="str">
        <f>+'5. Diseño de Controles'!F85</f>
        <v>Fortalecimiento de filtros al registro de liquidación de seguridad social; verificar que el listado de funcionarios este acorde con los registrados en la planta de la entidad, verificar salarios y reporte de novedades.</v>
      </c>
      <c r="C85" s="165" t="s">
        <v>987</v>
      </c>
    </row>
    <row r="86" spans="1:3" ht="57.75" x14ac:dyDescent="0.25">
      <c r="A86" s="309"/>
      <c r="B86" s="173" t="str">
        <f>+'5. Diseño de Controles'!F86</f>
        <v>Acciones de seguimiento por parte de la oficina de control interno a la liquidación de la seguridad social.</v>
      </c>
      <c r="C86" s="165" t="s">
        <v>1068</v>
      </c>
    </row>
    <row r="87" spans="1:3" x14ac:dyDescent="0.25">
      <c r="A87" s="310"/>
      <c r="B87" s="173">
        <f>+'5. Diseño de Controles'!F87</f>
        <v>0</v>
      </c>
      <c r="C87" s="170"/>
    </row>
    <row r="88" spans="1:3" ht="57.75" x14ac:dyDescent="0.25">
      <c r="A88" s="308">
        <v>29</v>
      </c>
      <c r="B88" s="173" t="str">
        <f>+'5. Diseño de Controles'!F88</f>
        <v>implementar una herramienta de seguridad sobre las bases de datos</v>
      </c>
      <c r="C88" s="165" t="s">
        <v>987</v>
      </c>
    </row>
    <row r="89" spans="1:3" ht="57.75" x14ac:dyDescent="0.25">
      <c r="A89" s="309"/>
      <c r="B89" s="173" t="str">
        <f>+'5. Diseño de Controles'!F89</f>
        <v>Implementación y Socialización del Código de Integridad, que implique el desarrollo institucional de la caja de herramientas (encuestas, compromisos, plan de acción)</v>
      </c>
      <c r="C89" s="165" t="s">
        <v>1068</v>
      </c>
    </row>
    <row r="90" spans="1:3" ht="30" x14ac:dyDescent="0.25">
      <c r="A90" s="310"/>
      <c r="B90" s="173" t="str">
        <f>+'5. Diseño de Controles'!F90</f>
        <v>Definir usuarios y perfiles del personal autorizado para administrar y gestionar las bases de datos de la entidad.</v>
      </c>
      <c r="C90" s="165" t="s">
        <v>1094</v>
      </c>
    </row>
    <row r="91" spans="1:3" ht="45" x14ac:dyDescent="0.25">
      <c r="A91" s="308">
        <v>30</v>
      </c>
      <c r="B91" s="173" t="str">
        <f>+'5. Diseño de Controles'!F91</f>
        <v>Implementación y Socialización del Código de Integridad, que implique el desarrollo institucional de la caja de herramientas (encuestas, compromisos, plan de acción)</v>
      </c>
      <c r="C91" s="165" t="s">
        <v>957</v>
      </c>
    </row>
    <row r="92" spans="1:3" ht="30" x14ac:dyDescent="0.25">
      <c r="A92" s="309"/>
      <c r="B92" s="173" t="str">
        <f>+'5. Diseño de Controles'!F92</f>
        <v>Conformar un Comité de bajas de bienes para gestionar el proceso de bienes dados de baja</v>
      </c>
      <c r="C92" s="165" t="s">
        <v>988</v>
      </c>
    </row>
    <row r="93" spans="1:3" x14ac:dyDescent="0.25">
      <c r="A93" s="310"/>
      <c r="B93" s="173">
        <f>+'5. Diseño de Controles'!F93</f>
        <v>0</v>
      </c>
      <c r="C93" s="127"/>
    </row>
    <row r="94" spans="1:3" ht="43.5" x14ac:dyDescent="0.25">
      <c r="A94" s="308">
        <v>31</v>
      </c>
      <c r="B94" s="173" t="str">
        <f>+'5. Diseño de Controles'!F94</f>
        <v>Verificación del lleno de los requisitos</v>
      </c>
      <c r="C94" s="165" t="s">
        <v>989</v>
      </c>
    </row>
    <row r="95" spans="1:3" ht="45" x14ac:dyDescent="0.25">
      <c r="A95" s="309"/>
      <c r="B95" s="173" t="str">
        <f>+'5. Diseño de Controles'!F95</f>
        <v>Gestionar la actualización del software financiero parametrizando  los criterios obligatorios para realizar los pago respectivos</v>
      </c>
      <c r="C95" s="165" t="s">
        <v>1069</v>
      </c>
    </row>
    <row r="96" spans="1:3" x14ac:dyDescent="0.25">
      <c r="A96" s="310"/>
      <c r="B96" s="173">
        <f>+'5. Diseño de Controles'!F96</f>
        <v>0</v>
      </c>
      <c r="C96" s="94"/>
    </row>
    <row r="97" spans="1:3" ht="57.75" x14ac:dyDescent="0.25">
      <c r="A97" s="308">
        <v>32</v>
      </c>
      <c r="B97" s="173" t="str">
        <f>+'5. Diseño de Controles'!F97</f>
        <v>Procedimientos de verificación de los cálculos aplicables a cada pago</v>
      </c>
      <c r="C97" s="165" t="s">
        <v>990</v>
      </c>
    </row>
    <row r="98" spans="1:3" ht="71.25" customHeight="1" x14ac:dyDescent="0.25">
      <c r="A98" s="309"/>
      <c r="B98" s="173" t="str">
        <f>+'5. Diseño de Controles'!F98</f>
        <v>Gestionar la actualización del software financiero parametrizando los criterios necesarios para calcular los descuentos obligatorios en los pagos.</v>
      </c>
      <c r="C98" s="165" t="s">
        <v>1070</v>
      </c>
    </row>
    <row r="99" spans="1:3" x14ac:dyDescent="0.25">
      <c r="A99" s="310"/>
      <c r="B99" s="173">
        <f>+'5. Diseño de Controles'!F99</f>
        <v>0</v>
      </c>
      <c r="C99" s="94"/>
    </row>
    <row r="100" spans="1:3" ht="57.75" x14ac:dyDescent="0.25">
      <c r="A100" s="308">
        <v>33</v>
      </c>
      <c r="B100" s="173" t="str">
        <f>+'5. Diseño de Controles'!F100</f>
        <v>Monitoreo a las transferencias de impuestos</v>
      </c>
      <c r="C100" s="165" t="s">
        <v>1071</v>
      </c>
    </row>
    <row r="101" spans="1:3" ht="45" x14ac:dyDescent="0.25">
      <c r="A101" s="309"/>
      <c r="B101" s="173" t="str">
        <f>+'5. Diseño de Controles'!F101</f>
        <v>Implementación y Socialización del Código de Integridad, que implique el desarrollo institucional de la caja de herramientas (encuestas, compromisos, plan de acción)</v>
      </c>
      <c r="C101" s="165" t="s">
        <v>957</v>
      </c>
    </row>
    <row r="102" spans="1:3" x14ac:dyDescent="0.25">
      <c r="A102" s="310"/>
      <c r="B102" s="173">
        <f>+'5. Diseño de Controles'!F102</f>
        <v>0</v>
      </c>
      <c r="C102" s="127"/>
    </row>
    <row r="103" spans="1:3" ht="43.5" x14ac:dyDescent="0.25">
      <c r="A103" s="308">
        <v>34</v>
      </c>
      <c r="B103" s="173" t="str">
        <f>+'5. Diseño de Controles'!F103</f>
        <v>Aplicación de los procedimientos para pago</v>
      </c>
      <c r="C103" s="165" t="s">
        <v>991</v>
      </c>
    </row>
    <row r="104" spans="1:3" ht="45" x14ac:dyDescent="0.25">
      <c r="A104" s="309"/>
      <c r="B104" s="173" t="str">
        <f>+'5. Diseño de Controles'!F104</f>
        <v>Implementación y Socialización del Código de Integridad, que implique el desarrollo institucional de la caja de herramientas (encuestas, compromisos, plan de acción)</v>
      </c>
      <c r="C104" s="165" t="s">
        <v>957</v>
      </c>
    </row>
    <row r="105" spans="1:3" x14ac:dyDescent="0.25">
      <c r="A105" s="310"/>
      <c r="B105" s="173">
        <f>+'5. Diseño de Controles'!F105</f>
        <v>0</v>
      </c>
      <c r="C105" s="127"/>
    </row>
    <row r="106" spans="1:3" ht="29.25" x14ac:dyDescent="0.25">
      <c r="A106" s="308">
        <v>35</v>
      </c>
      <c r="B106" s="173" t="str">
        <f>+'5. Diseño de Controles'!F106</f>
        <v>Aplicación y/o tablas de verificación de descuentos de Ley</v>
      </c>
      <c r="C106" s="165" t="s">
        <v>992</v>
      </c>
    </row>
    <row r="107" spans="1:3" ht="45" x14ac:dyDescent="0.25">
      <c r="A107" s="309"/>
      <c r="B107" s="173" t="str">
        <f>+'5. Diseño de Controles'!F107</f>
        <v>Implementación y Socialización del Código de Integridad, que implique el desarrollo institucional de la caja de herramientas (encuestas, compromisos, plan de acción)</v>
      </c>
      <c r="C107" s="165" t="s">
        <v>957</v>
      </c>
    </row>
    <row r="108" spans="1:3" ht="45" customHeight="1" x14ac:dyDescent="0.25">
      <c r="A108" s="310"/>
      <c r="B108" s="173">
        <f>+'5. Diseño de Controles'!F108</f>
        <v>0</v>
      </c>
      <c r="C108" s="127"/>
    </row>
    <row r="109" spans="1:3" ht="45" x14ac:dyDescent="0.25">
      <c r="A109" s="308">
        <v>36</v>
      </c>
      <c r="B109" s="173" t="str">
        <f>+'5. Diseño de Controles'!F109</f>
        <v>Implementación y Socialización del Código de Integridad, que implique el desarrollo institucional de la caja de herramientas (encuestas, compromisos, plan de acción)</v>
      </c>
      <c r="C109" s="165" t="s">
        <v>957</v>
      </c>
    </row>
    <row r="110" spans="1:3" ht="72" x14ac:dyDescent="0.25">
      <c r="A110" s="309"/>
      <c r="B110" s="173" t="str">
        <f>+'5. Diseño de Controles'!F110</f>
        <v>Solicitar informes sobre la gestión y resultados de cada proceso judicial y solicitar a control interno que haga auditoría sobre la calidad de la defensa judicial.</v>
      </c>
      <c r="C110" s="165" t="s">
        <v>993</v>
      </c>
    </row>
    <row r="111" spans="1:3" ht="45" customHeight="1" x14ac:dyDescent="0.25">
      <c r="A111" s="310"/>
      <c r="B111" s="173">
        <f>+'5. Diseño de Controles'!F111</f>
        <v>0</v>
      </c>
      <c r="C111" s="127"/>
    </row>
    <row r="112" spans="1:3" ht="101.25" x14ac:dyDescent="0.25">
      <c r="A112" s="308">
        <v>37</v>
      </c>
      <c r="B112" s="173" t="str">
        <f>+'5. Diseño de Controles'!F112</f>
        <v>Elaborar una herramienta en Excel indicando los términos procesales y las épocas de vencimiento de cada proceso y confrontarlos con las circunstancias de cada proceso.</v>
      </c>
      <c r="C112" s="165" t="s">
        <v>1072</v>
      </c>
    </row>
    <row r="113" spans="1:3" ht="57.75" x14ac:dyDescent="0.25">
      <c r="A113" s="309"/>
      <c r="B113" s="173" t="str">
        <f>+'5. Diseño de Controles'!F113</f>
        <v>Establecer un reconocimiento no pecuniario en el Plan de Estímulos, para los funcionarios que ejerzan la defensa judicial sin dejar vencer los términos procesales</v>
      </c>
      <c r="C113" s="165" t="s">
        <v>994</v>
      </c>
    </row>
    <row r="114" spans="1:3" ht="101.25" customHeight="1" x14ac:dyDescent="0.25">
      <c r="A114" s="310"/>
      <c r="B114" s="173" t="str">
        <f>+'5. Diseño de Controles'!F114</f>
        <v>Hacer seguimiento a los procesos judiciales sobre el cumplimiento de los términos procesales en cada actuación mediante una lista de chequeo que contenga los términos procesales y actuaciones que deben surtirse en cada proceso en particular y una columna para verificar si se cumplieron por parte de la entidad; y solicitar a control interno que haga auditoría sobre la calidad de la defensa judicial.</v>
      </c>
      <c r="C114" s="165" t="s">
        <v>1073</v>
      </c>
    </row>
    <row r="115" spans="1:3" ht="45" x14ac:dyDescent="0.25">
      <c r="A115" s="308">
        <v>38</v>
      </c>
      <c r="B115" s="173" t="str">
        <f>+'5. Diseño de Controles'!F115</f>
        <v>Implementación y Socialización del Código de Integridad, que implique el desarrollo institucional de la caja de herramientas (encuestas, compromisos, plan de acción)</v>
      </c>
      <c r="C115" s="126" t="s">
        <v>901</v>
      </c>
    </row>
    <row r="116" spans="1:3" ht="72.75" x14ac:dyDescent="0.25">
      <c r="A116" s="309"/>
      <c r="B116" s="173" t="str">
        <f>+'5. Diseño de Controles'!F116</f>
        <v>Difundir el código de integridad de la entidad  mediante un acto grupal en el que se socialice su contenido y se suscriba un compromiso de cumplimiento y de respeto.</v>
      </c>
      <c r="C116" s="165" t="s">
        <v>1074</v>
      </c>
    </row>
    <row r="117" spans="1:3" ht="114" customHeight="1" x14ac:dyDescent="0.25">
      <c r="A117" s="310"/>
      <c r="B117" s="173" t="str">
        <f>+'5. Diseño de Controles'!F117</f>
        <v>Establecer una revisión interna del contenido las consultas y actos administrativos antes de publicarlos, comunicarlos o notificarlos, comprobando su correspondencia con las normas vigentes y aplicables, con el Plan institucional y con los intereses de la entidad.</v>
      </c>
      <c r="C117" s="165" t="s">
        <v>995</v>
      </c>
    </row>
    <row r="118" spans="1:3" ht="45" x14ac:dyDescent="0.25">
      <c r="A118" s="308">
        <v>39</v>
      </c>
      <c r="B118" s="173" t="str">
        <f>+'5. Diseño de Controles'!F118</f>
        <v>Implementación y Socialización del Código de Integridad, que implique el desarrollo institucional de la caja de herramientas (encuestas, compromisos, plan de acción)</v>
      </c>
      <c r="C118" s="165" t="s">
        <v>957</v>
      </c>
    </row>
    <row r="119" spans="1:3" ht="90" customHeight="1" x14ac:dyDescent="0.25">
      <c r="A119" s="309"/>
      <c r="B119" s="173" t="str">
        <f>+'5. Diseño de Controles'!F119</f>
        <v xml:space="preserve">Establecer un reconocimiento no pecuniario en el Plan de Estímulos, para los funcionarios que proyectan conceptos jurídicos sin objeciones de fondo sobre su contenido u oportunidad  </v>
      </c>
      <c r="C119" s="165" t="s">
        <v>996</v>
      </c>
    </row>
    <row r="120" spans="1:3" x14ac:dyDescent="0.25">
      <c r="A120" s="310"/>
      <c r="B120" s="173">
        <f>+'5. Diseño de Controles'!F120</f>
        <v>0</v>
      </c>
      <c r="C120" s="167"/>
    </row>
    <row r="121" spans="1:3" ht="45" x14ac:dyDescent="0.25">
      <c r="A121" s="308">
        <v>40</v>
      </c>
      <c r="B121" s="173" t="str">
        <f>+'5. Diseño de Controles'!F121</f>
        <v>Implementación y Socialización del Código de Integridad, que implique el desarrollo institucional de la caja de herramientas (encuestas, compromisos, plan de acción)</v>
      </c>
      <c r="C121" s="165" t="s">
        <v>957</v>
      </c>
    </row>
    <row r="122" spans="1:3" ht="89.25" customHeight="1" x14ac:dyDescent="0.25">
      <c r="A122" s="309"/>
      <c r="B122" s="173" t="str">
        <f>+'5. Diseño de Controles'!F122</f>
        <v>Asignar usuarios y claves para el acceso a bases de datos con información clasificada, reservada y con la que tenga incidencia en los intereses de la entidad</v>
      </c>
      <c r="C122" s="165" t="s">
        <v>997</v>
      </c>
    </row>
    <row r="123" spans="1:3" ht="45" customHeight="1" x14ac:dyDescent="0.25">
      <c r="A123" s="310"/>
      <c r="B123" s="173">
        <f>+'5. Diseño de Controles'!F123</f>
        <v>0</v>
      </c>
      <c r="C123" s="127"/>
    </row>
    <row r="124" spans="1:3" ht="57.75" customHeight="1" x14ac:dyDescent="0.25">
      <c r="A124" s="308">
        <v>41</v>
      </c>
      <c r="B124" s="173" t="str">
        <f>+'5. Diseño de Controles'!F124</f>
        <v>Implementación y Socialización del Código de Integridad, que implique el desarrollo institucional de la caja de herramientas (encuestas, compromisos, plan de acción)</v>
      </c>
      <c r="C124" s="165" t="s">
        <v>957</v>
      </c>
    </row>
    <row r="125" spans="1:3" ht="67.5" customHeight="1" x14ac:dyDescent="0.25">
      <c r="A125" s="309"/>
      <c r="B125" s="173" t="str">
        <f>+'5. Diseño de Controles'!F125</f>
        <v>Revisar el cumplimiento de los requisitos esenciales en los procesos contractuales, antes de la selección del contratista, mediante una lista de chequeo.</v>
      </c>
      <c r="C125" s="165" t="s">
        <v>998</v>
      </c>
    </row>
    <row r="126" spans="1:3" ht="45" customHeight="1" x14ac:dyDescent="0.25">
      <c r="A126" s="310"/>
      <c r="B126" s="173">
        <f>+'5. Diseño de Controles'!F126</f>
        <v>0</v>
      </c>
      <c r="C126" s="127"/>
    </row>
    <row r="127" spans="1:3" ht="72" x14ac:dyDescent="0.25">
      <c r="A127" s="308">
        <v>42</v>
      </c>
      <c r="B127" s="173" t="str">
        <f>+'5. Diseño de Controles'!F127</f>
        <v>Instruir sobre los procedimientos internos en materia de selección de proponentes y sobre responsabilidades derivadas de los procesos de contratación</v>
      </c>
      <c r="C127" s="165" t="s">
        <v>999</v>
      </c>
    </row>
    <row r="128" spans="1:3" ht="85.5" customHeight="1" x14ac:dyDescent="0.25">
      <c r="A128" s="309"/>
      <c r="B128" s="173" t="str">
        <f>+'5. Diseño de Controles'!F128</f>
        <v>Verificar la  inexistencia de antecedentes disciplinarios, fiscales y policivos de cada contratista y que a su vez manifieste, bajo la gravedad del juramento, no estar impedido para suscribir ni ejecutar el contrato.</v>
      </c>
      <c r="C128" s="165" t="s">
        <v>1000</v>
      </c>
    </row>
    <row r="129" spans="1:3" ht="75" customHeight="1" x14ac:dyDescent="0.25">
      <c r="A129" s="310"/>
      <c r="B129" s="173">
        <f>+'5. Diseño de Controles'!F129</f>
        <v>0</v>
      </c>
      <c r="C129" s="127"/>
    </row>
    <row r="130" spans="1:3" ht="74.25" customHeight="1" x14ac:dyDescent="0.25">
      <c r="A130" s="308">
        <v>43</v>
      </c>
      <c r="B130" s="173" t="str">
        <f>+'5. Diseño de Controles'!F130</f>
        <v>Implementación y Socialización del Código de Integridad, que implique el desarrollo institucional de la caja de herramientas (encuestas, compromisos, plan de acción)</v>
      </c>
      <c r="C130" s="165" t="s">
        <v>957</v>
      </c>
    </row>
    <row r="131" spans="1:3" ht="72.75" x14ac:dyDescent="0.25">
      <c r="A131" s="309"/>
      <c r="B131" s="172" t="str">
        <f>+'5. Diseño de Controles'!F131</f>
        <v>Difundir el código de integridad de la entidad  mediante un acto grupal en el que se socialice su contenido y se suscriba un compromiso de cumplimiento y de respeto.</v>
      </c>
      <c r="C131" s="165" t="s">
        <v>1075</v>
      </c>
    </row>
    <row r="132" spans="1:3" ht="71.25" customHeight="1" x14ac:dyDescent="0.25">
      <c r="A132" s="310"/>
      <c r="B132" s="173" t="str">
        <f>+'5. Diseño de Controles'!F132</f>
        <v>Verificar que los pliegos de condiciones y estudios previos sean objetivos, establezcan exigencias razonables y que cumplan los requerimientos legales e internos.</v>
      </c>
      <c r="C132" s="165" t="s">
        <v>1001</v>
      </c>
    </row>
    <row r="133" spans="1:3" ht="69.75" customHeight="1" x14ac:dyDescent="0.25">
      <c r="A133" s="308">
        <v>44</v>
      </c>
      <c r="B133" s="173" t="str">
        <f>+'5. Diseño de Controles'!F133</f>
        <v>Implementación y Socialización del Código de Integridad, que implique el desarrollo institucional de la caja de herramientas (encuestas, compromisos, plan de acción)</v>
      </c>
      <c r="C133" s="165" t="s">
        <v>957</v>
      </c>
    </row>
    <row r="134" spans="1:3" ht="45" x14ac:dyDescent="0.25">
      <c r="A134" s="309"/>
      <c r="B134" s="173" t="str">
        <f>+'5. Diseño de Controles'!F134</f>
        <v>Implementación y Socialización del Código de Integridad, que implique el desarrollo institucional de la caja de herramientas (encuestas, compromisos, plan de acción)</v>
      </c>
      <c r="C134" s="165" t="s">
        <v>957</v>
      </c>
    </row>
    <row r="135" spans="1:3" ht="75" x14ac:dyDescent="0.25">
      <c r="A135" s="310"/>
      <c r="B135" s="173" t="str">
        <f>+'5. Diseño de Controles'!F135</f>
        <v>Establecer un reconocimiento no pecuniario en el Plan de Estímulos, para los funcionarios que proyectan los Estudios previos y los Pliegos de condiciones contractuales y que no hayan sido objeto de denuncias ni de quejas fundadas sobre su contenido, calidad, publicidad y objetividad</v>
      </c>
      <c r="C135" s="165" t="s">
        <v>1002</v>
      </c>
    </row>
    <row r="136" spans="1:3" ht="30" x14ac:dyDescent="0.25">
      <c r="A136" s="308">
        <v>45</v>
      </c>
      <c r="B136" s="173" t="str">
        <f>+'5. Diseño de Controles'!F136</f>
        <v>Elección de supervisor de acuerdo con idoneidad y competencias laborales</v>
      </c>
      <c r="C136" s="166" t="s">
        <v>1076</v>
      </c>
    </row>
    <row r="137" spans="1:3" ht="30" x14ac:dyDescent="0.25">
      <c r="A137" s="309"/>
      <c r="B137" s="173" t="str">
        <f>+'5. Diseño de Controles'!F137</f>
        <v>Establecer formatos estandarizados de supervisión con lista de requisitos aplicables según objeto contractual</v>
      </c>
      <c r="C137" s="165" t="s">
        <v>1003</v>
      </c>
    </row>
    <row r="138" spans="1:3" ht="45" x14ac:dyDescent="0.25">
      <c r="A138" s="310"/>
      <c r="B138" s="173" t="str">
        <f>+'5. Diseño de Controles'!F138</f>
        <v>Implementación y Socialización del Código de Integridad, que implique el desarrollo institucional de la caja de herramientas (encuestas, compromisos, plan de acción)</v>
      </c>
      <c r="C138" s="165" t="s">
        <v>957</v>
      </c>
    </row>
    <row r="139" spans="1:3" ht="43.5" x14ac:dyDescent="0.25">
      <c r="A139" s="308">
        <v>46</v>
      </c>
      <c r="B139" s="173" t="str">
        <f>+'5. Diseño de Controles'!F139</f>
        <v>Diligenciar el libro de control de préstamos cada vez que se solicite algún documento.</v>
      </c>
      <c r="C139" s="165" t="s">
        <v>1004</v>
      </c>
    </row>
    <row r="140" spans="1:3" ht="43.5" x14ac:dyDescent="0.25">
      <c r="A140" s="309"/>
      <c r="B140" s="173" t="str">
        <f>+'5. Diseño de Controles'!F140</f>
        <v>Fomentar espacios que fortalezcan los valores corporativos.</v>
      </c>
      <c r="C140" s="165" t="s">
        <v>986</v>
      </c>
    </row>
    <row r="141" spans="1:3" ht="30" x14ac:dyDescent="0.25">
      <c r="A141" s="310"/>
      <c r="B141" s="173" t="str">
        <f>+'5. Diseño de Controles'!F141</f>
        <v>Elaborar y actualizar la base de datos de los archivos existentes de la Entidad.</v>
      </c>
      <c r="C141" s="165" t="s">
        <v>1005</v>
      </c>
    </row>
    <row r="142" spans="1:3" ht="45" x14ac:dyDescent="0.25">
      <c r="A142" s="308">
        <v>47</v>
      </c>
      <c r="B142" s="173" t="str">
        <f>+'5. Diseño de Controles'!F142</f>
        <v>Implementación y Socialización del Código de Integridad, que implique el desarrollo institucional de la caja de herramientas (encuestas, compromisos, plan de acción)</v>
      </c>
      <c r="C142" s="165" t="s">
        <v>957</v>
      </c>
    </row>
    <row r="143" spans="1:3" ht="30" x14ac:dyDescent="0.25">
      <c r="A143" s="309"/>
      <c r="B143" s="173" t="str">
        <f>+'5. Diseño de Controles'!F143</f>
        <v>implementar una herramienta de seguridad sobre las bases de datos</v>
      </c>
      <c r="C143" s="165" t="s">
        <v>1006</v>
      </c>
    </row>
    <row r="144" spans="1:3" x14ac:dyDescent="0.25">
      <c r="A144" s="310"/>
      <c r="B144" s="173">
        <f>+'5. Diseño de Controles'!F144</f>
        <v>0</v>
      </c>
      <c r="C144" s="167"/>
    </row>
    <row r="145" spans="1:3" ht="45" x14ac:dyDescent="0.25">
      <c r="A145" s="308">
        <v>48</v>
      </c>
      <c r="B145" s="173" t="str">
        <f>+'5. Diseño de Controles'!F145</f>
        <v>Implementación y Socialización del Código de Integridad, que implique el desarrollo institucional de la caja de herramientas (encuestas, compromisos, plan de acción)</v>
      </c>
      <c r="C145" s="165" t="s">
        <v>957</v>
      </c>
    </row>
    <row r="146" spans="1:3" ht="43.5" x14ac:dyDescent="0.25">
      <c r="A146" s="309"/>
      <c r="B146" s="173" t="str">
        <f>+'5. Diseño de Controles'!F146</f>
        <v>Realizar capacitaciones en supervisión de contratos</v>
      </c>
      <c r="C146" s="165" t="s">
        <v>1007</v>
      </c>
    </row>
    <row r="147" spans="1:3" x14ac:dyDescent="0.25">
      <c r="A147" s="310"/>
      <c r="B147" s="173">
        <f>+'5. Diseño de Controles'!F147</f>
        <v>0</v>
      </c>
      <c r="C147" s="165"/>
    </row>
    <row r="148" spans="1:3" ht="30" x14ac:dyDescent="0.25">
      <c r="A148" s="308">
        <v>49</v>
      </c>
      <c r="B148" s="173" t="str">
        <f>+'5. Diseño de Controles'!F148</f>
        <v>Establecer formatos estandarizados de supervisión con lista de requisitos aplicables según objeto contractual</v>
      </c>
      <c r="C148" s="165" t="s">
        <v>1003</v>
      </c>
    </row>
    <row r="149" spans="1:3" x14ac:dyDescent="0.25">
      <c r="A149" s="309"/>
      <c r="B149" s="173">
        <f>+'5. Diseño de Controles'!F149</f>
        <v>0</v>
      </c>
      <c r="C149" s="168"/>
    </row>
    <row r="150" spans="1:3" x14ac:dyDescent="0.25">
      <c r="A150" s="310"/>
      <c r="B150" s="173">
        <f>+'5. Diseño de Controles'!F150</f>
        <v>0</v>
      </c>
      <c r="C150" s="168"/>
    </row>
    <row r="151" spans="1:3" ht="45" x14ac:dyDescent="0.25">
      <c r="A151" s="308">
        <v>50</v>
      </c>
      <c r="B151" s="173" t="str">
        <f>+'5. Diseño de Controles'!F151</f>
        <v>Implementación y Socialización del Código de Integridad, que implique el desarrollo institucional de la caja de herramientas (encuestas, compromisos, plan de acción)</v>
      </c>
      <c r="C151" s="165" t="s">
        <v>957</v>
      </c>
    </row>
    <row r="152" spans="1:3" x14ac:dyDescent="0.25">
      <c r="A152" s="309"/>
      <c r="B152" s="173">
        <f>+'5. Diseño de Controles'!F152</f>
        <v>0</v>
      </c>
      <c r="C152" s="168"/>
    </row>
    <row r="153" spans="1:3" x14ac:dyDescent="0.25">
      <c r="A153" s="310"/>
      <c r="B153" s="173">
        <f>+'5. Diseño de Controles'!F153</f>
        <v>0</v>
      </c>
      <c r="C153" s="168"/>
    </row>
    <row r="154" spans="1:3" ht="30" x14ac:dyDescent="0.25">
      <c r="A154" s="308">
        <v>51</v>
      </c>
      <c r="B154" s="173" t="str">
        <f>+'5. Diseño de Controles'!F154</f>
        <v>Establecer formatos estandarizados de supervisión con lista de requisitos aplicables según objeto contractual</v>
      </c>
      <c r="C154" s="165" t="s">
        <v>1003</v>
      </c>
    </row>
    <row r="155" spans="1:3" x14ac:dyDescent="0.25">
      <c r="A155" s="309"/>
      <c r="B155" s="173">
        <f>+'5. Diseño de Controles'!F155</f>
        <v>0</v>
      </c>
      <c r="C155" s="92"/>
    </row>
    <row r="156" spans="1:3" ht="45" customHeight="1" x14ac:dyDescent="0.25">
      <c r="A156" s="310"/>
      <c r="B156" s="173">
        <f>+'5. Diseño de Controles'!F156</f>
        <v>0</v>
      </c>
      <c r="C156" s="92"/>
    </row>
    <row r="157" spans="1:3" ht="30" x14ac:dyDescent="0.25">
      <c r="A157" s="308">
        <v>52</v>
      </c>
      <c r="B157" s="173" t="str">
        <f>+'5. Diseño de Controles'!F157</f>
        <v xml:space="preserve">implementar mecanismos de protección y seguridad sobre las bases de datos de la entidad  </v>
      </c>
      <c r="C157" s="165" t="s">
        <v>1006</v>
      </c>
    </row>
    <row r="158" spans="1:3" ht="43.5" x14ac:dyDescent="0.25">
      <c r="A158" s="309"/>
      <c r="B158" s="173" t="str">
        <f>+'5. Diseño de Controles'!F158</f>
        <v>Fomentar espacios que fortalezcan los valores corporativos.</v>
      </c>
      <c r="C158" s="165" t="s">
        <v>986</v>
      </c>
    </row>
    <row r="159" spans="1:3" ht="43.5" x14ac:dyDescent="0.25">
      <c r="A159" s="310"/>
      <c r="B159" s="173" t="str">
        <f>+'5. Diseño de Controles'!F159</f>
        <v>Mejorar la infraestructura tecnológica</v>
      </c>
      <c r="C159" s="165" t="s">
        <v>1008</v>
      </c>
    </row>
    <row r="160" spans="1:3" ht="45" x14ac:dyDescent="0.25">
      <c r="A160" s="308">
        <v>53</v>
      </c>
      <c r="B160" s="173" t="str">
        <f>+'5. Diseño de Controles'!F160</f>
        <v>Implementación y Socialización del Código de Integridad, que implique el desarrollo institucional de la caja de herramientas (encuestas, compromisos, plan de acción)</v>
      </c>
      <c r="C160" s="165" t="s">
        <v>957</v>
      </c>
    </row>
    <row r="161" spans="1:3" ht="30" x14ac:dyDescent="0.25">
      <c r="A161" s="309"/>
      <c r="B161" s="173" t="str">
        <f>+'5. Diseño de Controles'!F161</f>
        <v xml:space="preserve">implementar mecanismos de protección y seguridad sobre las bases de datos de la entidad  </v>
      </c>
      <c r="C161" s="165" t="s">
        <v>1006</v>
      </c>
    </row>
    <row r="162" spans="1:3" x14ac:dyDescent="0.25">
      <c r="A162" s="310"/>
      <c r="B162" s="173">
        <f>+'5. Diseño de Controles'!F162</f>
        <v>0</v>
      </c>
      <c r="C162" s="92"/>
    </row>
    <row r="163" spans="1:3" ht="45" x14ac:dyDescent="0.25">
      <c r="A163" s="308">
        <v>54</v>
      </c>
      <c r="B163" s="173" t="str">
        <f>+'5. Diseño de Controles'!F163</f>
        <v>Implementación y Socialización del Código de Integridad, que implique el desarrollo institucional de la caja de herramientas (encuestas, compromisos, plan de acción)</v>
      </c>
      <c r="C163" s="94" t="s">
        <v>905</v>
      </c>
    </row>
    <row r="164" spans="1:3" ht="60" x14ac:dyDescent="0.25">
      <c r="A164" s="309"/>
      <c r="B164" s="173" t="str">
        <f>+'5. Diseño de Controles'!F164</f>
        <v>Publicar los informes de visitas internas en el sitio web institucional</v>
      </c>
      <c r="C164" s="94" t="s">
        <v>906</v>
      </c>
    </row>
    <row r="165" spans="1:3" ht="45" x14ac:dyDescent="0.25">
      <c r="A165" s="310"/>
      <c r="B165" s="172" t="str">
        <f>+'5. Diseño de Controles'!F165</f>
        <v>Confrontar los resultados de los informes de la OCI con los de la Contraloría Departamental del Atlántico para determinar coincidencias y desviaciones significativas</v>
      </c>
      <c r="C165" s="94" t="s">
        <v>907</v>
      </c>
    </row>
    <row r="166" spans="1:3" ht="75" x14ac:dyDescent="0.25">
      <c r="A166" s="308">
        <v>55</v>
      </c>
      <c r="B166" s="173" t="str">
        <f>+'5. Diseño de Controles'!F166</f>
        <v>Incluir en el plan de visitas anuales los procesos que presentan mayores deficiencias en informes anteriores de la oficina de la CDA los que presentan mayores rezagos en el cumplimiento del plan de acción y Plan estratégico institucional, denuncias o por petición del Gerente</v>
      </c>
      <c r="C166" s="94" t="s">
        <v>908</v>
      </c>
    </row>
    <row r="167" spans="1:3" ht="75" customHeight="1" x14ac:dyDescent="0.25">
      <c r="A167" s="309"/>
      <c r="B167" s="173" t="str">
        <f>+'5. Diseño de Controles'!F167</f>
        <v>Implementación y Socialización del Código de Integridad, que implique el desarrollo institucional de la caja de herramientas (encuestas, compromisos, plan de acción)</v>
      </c>
      <c r="C167" s="94" t="s">
        <v>905</v>
      </c>
    </row>
    <row r="168" spans="1:3" ht="75" customHeight="1" x14ac:dyDescent="0.25">
      <c r="A168" s="310"/>
      <c r="B168" s="173" t="str">
        <f>+'5. Diseño de Controles'!F168</f>
        <v>Priorizar las auditorías a realizar de acuerdo con los resultados obtenidos en los riesgos de procesos y en el informe de la CDA</v>
      </c>
      <c r="C168" s="94" t="s">
        <v>908</v>
      </c>
    </row>
    <row r="169" spans="1:3" ht="45" x14ac:dyDescent="0.25">
      <c r="A169" s="308">
        <v>56</v>
      </c>
      <c r="B169" s="173" t="str">
        <f>+'5. Diseño de Controles'!F169</f>
        <v>Aplicar el procedimiento interno de informes reglamentarios</v>
      </c>
      <c r="C169" s="94" t="s">
        <v>909</v>
      </c>
    </row>
    <row r="170" spans="1:3" ht="45" x14ac:dyDescent="0.25">
      <c r="A170" s="309"/>
      <c r="B170" s="173" t="str">
        <f>+'5. Diseño de Controles'!F170</f>
        <v>Hacer seguimiento a la entrega y publicación de informes reglamentarios</v>
      </c>
      <c r="C170" s="94" t="s">
        <v>910</v>
      </c>
    </row>
    <row r="171" spans="1:3" ht="45" x14ac:dyDescent="0.25">
      <c r="A171" s="311"/>
      <c r="B171" s="180" t="str">
        <f>+'5. Diseño de Controles'!F171</f>
        <v>Implementación y Socialización del Código de Integridad, que implique el desarrollo institucional de la caja de herramientas (encuestas, compromisos, plan de acción)</v>
      </c>
      <c r="C171" s="179" t="s">
        <v>905</v>
      </c>
    </row>
  </sheetData>
  <sheetProtection password="E8BB" sheet="1" objects="1" scenarios="1"/>
  <mergeCells count="59">
    <mergeCell ref="A16:A18"/>
    <mergeCell ref="A1:C1"/>
    <mergeCell ref="A4:A6"/>
    <mergeCell ref="A7:A9"/>
    <mergeCell ref="A10:A12"/>
    <mergeCell ref="A13:A15"/>
    <mergeCell ref="A52:A54"/>
    <mergeCell ref="A19:A21"/>
    <mergeCell ref="A22:A24"/>
    <mergeCell ref="A25:A27"/>
    <mergeCell ref="A28:A30"/>
    <mergeCell ref="A31:A33"/>
    <mergeCell ref="A34:A36"/>
    <mergeCell ref="A37:A39"/>
    <mergeCell ref="A40:A42"/>
    <mergeCell ref="A43:A45"/>
    <mergeCell ref="A46:A48"/>
    <mergeCell ref="A49:A51"/>
    <mergeCell ref="A79:A81"/>
    <mergeCell ref="A55:A57"/>
    <mergeCell ref="A58:A60"/>
    <mergeCell ref="C58:C60"/>
    <mergeCell ref="A61:A63"/>
    <mergeCell ref="C61:C63"/>
    <mergeCell ref="A64:A66"/>
    <mergeCell ref="A67:A69"/>
    <mergeCell ref="A70:A72"/>
    <mergeCell ref="A73:A75"/>
    <mergeCell ref="A76:A78"/>
    <mergeCell ref="A118:A120"/>
    <mergeCell ref="A82:A84"/>
    <mergeCell ref="A88:A90"/>
    <mergeCell ref="A91:A93"/>
    <mergeCell ref="A94:A96"/>
    <mergeCell ref="A97:A99"/>
    <mergeCell ref="A100:A102"/>
    <mergeCell ref="A85:A87"/>
    <mergeCell ref="A103:A105"/>
    <mergeCell ref="A106:A108"/>
    <mergeCell ref="A109:A111"/>
    <mergeCell ref="A112:A114"/>
    <mergeCell ref="A115:A117"/>
    <mergeCell ref="A154:A156"/>
    <mergeCell ref="A121:A123"/>
    <mergeCell ref="A124:A126"/>
    <mergeCell ref="A127:A129"/>
    <mergeCell ref="A130:A132"/>
    <mergeCell ref="A133:A135"/>
    <mergeCell ref="A136:A138"/>
    <mergeCell ref="A139:A141"/>
    <mergeCell ref="A142:A144"/>
    <mergeCell ref="A145:A147"/>
    <mergeCell ref="A148:A150"/>
    <mergeCell ref="A151:A153"/>
    <mergeCell ref="A157:A159"/>
    <mergeCell ref="A160:A162"/>
    <mergeCell ref="A163:A165"/>
    <mergeCell ref="A166:A168"/>
    <mergeCell ref="A169:A171"/>
  </mergeCells>
  <pageMargins left="0.7" right="0.7" top="1.1437007874015748" bottom="1.1437007874015748" header="0.75" footer="0.75"/>
  <pageSetup paperSize="0"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7"/>
  <sheetViews>
    <sheetView workbookViewId="0"/>
  </sheetViews>
  <sheetFormatPr baseColWidth="10" defaultRowHeight="15" x14ac:dyDescent="0.2"/>
  <cols>
    <col min="1" max="1" width="10.75" style="131" customWidth="1"/>
    <col min="2" max="2" width="28.625" style="131" customWidth="1"/>
    <col min="3" max="3" width="10.625" style="131" customWidth="1"/>
    <col min="4" max="4" width="83" style="131" customWidth="1"/>
    <col min="5" max="6" width="10.625" style="131" customWidth="1"/>
    <col min="7" max="1024" width="10.625" style="130" customWidth="1"/>
  </cols>
  <sheetData>
    <row r="1" spans="1:5" x14ac:dyDescent="0.2">
      <c r="A1" s="129"/>
      <c r="B1" s="129"/>
      <c r="C1" s="129"/>
      <c r="D1" s="129"/>
      <c r="E1" s="130"/>
    </row>
    <row r="2" spans="1:5" x14ac:dyDescent="0.2">
      <c r="A2" s="129"/>
      <c r="B2" s="129"/>
      <c r="C2" s="129"/>
      <c r="D2" s="129"/>
      <c r="E2" s="130"/>
    </row>
    <row r="3" spans="1:5" x14ac:dyDescent="0.2">
      <c r="A3" s="129"/>
      <c r="B3" s="129"/>
      <c r="C3" s="129"/>
      <c r="D3" s="132"/>
    </row>
    <row r="4" spans="1:5" x14ac:dyDescent="0.2">
      <c r="A4" s="129"/>
      <c r="B4" s="129"/>
      <c r="C4" s="129"/>
      <c r="D4" s="132"/>
    </row>
    <row r="5" spans="1:5" ht="15.75" x14ac:dyDescent="0.25">
      <c r="A5" s="129"/>
      <c r="B5" s="133" t="s">
        <v>911</v>
      </c>
      <c r="C5" s="129"/>
      <c r="D5" s="134" t="s">
        <v>912</v>
      </c>
    </row>
    <row r="6" spans="1:5" x14ac:dyDescent="0.2">
      <c r="A6" s="129"/>
      <c r="B6" s="129" t="s">
        <v>913</v>
      </c>
      <c r="C6" s="129">
        <v>1</v>
      </c>
      <c r="D6" s="135" t="s">
        <v>27</v>
      </c>
    </row>
    <row r="7" spans="1:5" x14ac:dyDescent="0.2">
      <c r="A7" s="129"/>
      <c r="B7" s="129" t="s">
        <v>914</v>
      </c>
      <c r="C7" s="129">
        <v>2</v>
      </c>
      <c r="D7" s="129" t="s">
        <v>915</v>
      </c>
    </row>
    <row r="8" spans="1:5" x14ac:dyDescent="0.2">
      <c r="A8" s="129"/>
      <c r="B8" s="129"/>
      <c r="C8" s="129">
        <v>3</v>
      </c>
      <c r="D8" s="136" t="s">
        <v>916</v>
      </c>
    </row>
    <row r="9" spans="1:5" x14ac:dyDescent="0.2">
      <c r="A9" s="129"/>
      <c r="B9" s="129"/>
      <c r="C9" s="129">
        <v>4</v>
      </c>
      <c r="D9" s="129" t="s">
        <v>917</v>
      </c>
    </row>
    <row r="10" spans="1:5" ht="15.75" x14ac:dyDescent="0.2">
      <c r="A10" s="129"/>
      <c r="B10" s="133" t="s">
        <v>23</v>
      </c>
      <c r="C10" s="129">
        <v>5</v>
      </c>
      <c r="D10" s="129" t="s">
        <v>918</v>
      </c>
      <c r="E10" s="130"/>
    </row>
    <row r="11" spans="1:5" ht="18" customHeight="1" x14ac:dyDescent="0.2">
      <c r="A11" s="129">
        <v>1</v>
      </c>
      <c r="B11" s="137" t="s">
        <v>919</v>
      </c>
      <c r="C11" s="129">
        <v>6</v>
      </c>
      <c r="D11" s="138" t="s">
        <v>920</v>
      </c>
      <c r="E11" s="130"/>
    </row>
    <row r="12" spans="1:5" x14ac:dyDescent="0.2">
      <c r="A12" s="129">
        <v>2</v>
      </c>
      <c r="B12" s="137" t="s">
        <v>921</v>
      </c>
      <c r="C12" s="129">
        <v>7</v>
      </c>
      <c r="D12" s="139" t="s">
        <v>922</v>
      </c>
      <c r="E12" s="130"/>
    </row>
    <row r="13" spans="1:5" x14ac:dyDescent="0.2">
      <c r="A13" s="129">
        <v>3</v>
      </c>
      <c r="B13" s="137" t="s">
        <v>923</v>
      </c>
      <c r="C13" s="129">
        <v>8</v>
      </c>
      <c r="D13" s="139" t="s">
        <v>304</v>
      </c>
      <c r="E13" s="130"/>
    </row>
    <row r="14" spans="1:5" x14ac:dyDescent="0.2">
      <c r="A14" s="129">
        <v>4</v>
      </c>
      <c r="B14" s="137" t="s">
        <v>924</v>
      </c>
      <c r="C14" s="129">
        <v>9</v>
      </c>
      <c r="D14" s="139" t="s">
        <v>925</v>
      </c>
      <c r="E14" s="130"/>
    </row>
    <row r="15" spans="1:5" x14ac:dyDescent="0.2">
      <c r="A15" s="129">
        <v>5</v>
      </c>
      <c r="B15" s="137" t="s">
        <v>926</v>
      </c>
      <c r="C15" s="129">
        <v>10</v>
      </c>
      <c r="D15" s="139" t="s">
        <v>452</v>
      </c>
      <c r="E15" s="130"/>
    </row>
    <row r="16" spans="1:5" x14ac:dyDescent="0.2">
      <c r="A16" s="129"/>
      <c r="B16" s="129"/>
      <c r="C16" s="129">
        <v>11</v>
      </c>
      <c r="D16" s="140" t="s">
        <v>927</v>
      </c>
      <c r="E16" s="130"/>
    </row>
    <row r="17" spans="1:6" x14ac:dyDescent="0.2">
      <c r="A17" s="129"/>
      <c r="B17" s="129"/>
      <c r="C17" s="130">
        <v>12</v>
      </c>
      <c r="D17" s="139" t="s">
        <v>928</v>
      </c>
      <c r="E17" s="130"/>
    </row>
    <row r="18" spans="1:6" ht="15.75" x14ac:dyDescent="0.2">
      <c r="A18" s="129"/>
      <c r="B18" s="133" t="s">
        <v>24</v>
      </c>
      <c r="C18" s="130">
        <v>13</v>
      </c>
      <c r="D18" s="139" t="s">
        <v>929</v>
      </c>
      <c r="E18" s="130"/>
    </row>
    <row r="19" spans="1:6" x14ac:dyDescent="0.2">
      <c r="A19" s="129"/>
      <c r="B19" s="137" t="s">
        <v>652</v>
      </c>
      <c r="C19" s="130">
        <v>14</v>
      </c>
      <c r="D19" s="130" t="s">
        <v>930</v>
      </c>
      <c r="E19" s="130"/>
    </row>
    <row r="20" spans="1:6" x14ac:dyDescent="0.2">
      <c r="A20" s="129"/>
      <c r="B20" s="137" t="s">
        <v>6</v>
      </c>
      <c r="C20" s="130">
        <v>15</v>
      </c>
      <c r="D20" s="130" t="s">
        <v>553</v>
      </c>
      <c r="E20" s="130"/>
      <c r="F20" s="130"/>
    </row>
    <row r="21" spans="1:6" x14ac:dyDescent="0.2">
      <c r="A21" s="129"/>
      <c r="B21" s="129"/>
      <c r="C21" s="130">
        <v>16</v>
      </c>
      <c r="D21" s="130" t="s">
        <v>603</v>
      </c>
      <c r="E21" s="130"/>
      <c r="F21" s="130"/>
    </row>
    <row r="22" spans="1:6" x14ac:dyDescent="0.2">
      <c r="A22" s="129"/>
      <c r="B22" s="129"/>
      <c r="C22" s="129">
        <v>17</v>
      </c>
      <c r="D22" s="130" t="s">
        <v>931</v>
      </c>
      <c r="E22" s="130"/>
      <c r="F22" s="130"/>
    </row>
    <row r="23" spans="1:6" ht="15.75" x14ac:dyDescent="0.25">
      <c r="A23" s="129"/>
      <c r="B23" s="134" t="s">
        <v>932</v>
      </c>
      <c r="C23" s="129"/>
      <c r="E23" s="130"/>
      <c r="F23" s="130"/>
    </row>
    <row r="24" spans="1:6" x14ac:dyDescent="0.2">
      <c r="A24" s="129"/>
      <c r="B24" s="129" t="s">
        <v>732</v>
      </c>
      <c r="C24" s="129"/>
      <c r="D24" s="139"/>
      <c r="E24" s="130"/>
      <c r="F24" s="130"/>
    </row>
    <row r="25" spans="1:6" x14ac:dyDescent="0.2">
      <c r="A25" s="129"/>
      <c r="B25" s="129" t="s">
        <v>933</v>
      </c>
      <c r="C25" s="129"/>
      <c r="D25" s="141" t="s">
        <v>58</v>
      </c>
      <c r="E25" s="130"/>
      <c r="F25" s="130"/>
    </row>
    <row r="26" spans="1:6" s="130" customFormat="1" x14ac:dyDescent="0.2">
      <c r="D26" s="141" t="s">
        <v>36</v>
      </c>
    </row>
    <row r="27" spans="1:6" ht="15.75" x14ac:dyDescent="0.2">
      <c r="A27" s="130"/>
      <c r="B27" s="142" t="s">
        <v>15</v>
      </c>
      <c r="C27" s="130"/>
      <c r="D27" s="141" t="s">
        <v>32</v>
      </c>
    </row>
    <row r="28" spans="1:6" x14ac:dyDescent="0.2">
      <c r="A28" s="130"/>
      <c r="B28" s="130" t="s">
        <v>38</v>
      </c>
      <c r="C28" s="130"/>
      <c r="D28" s="141" t="s">
        <v>91</v>
      </c>
    </row>
    <row r="29" spans="1:6" x14ac:dyDescent="0.2">
      <c r="A29" s="130"/>
      <c r="B29" s="130" t="s">
        <v>99</v>
      </c>
      <c r="C29" s="130"/>
      <c r="D29" s="141" t="s">
        <v>934</v>
      </c>
    </row>
    <row r="30" spans="1:6" x14ac:dyDescent="0.2">
      <c r="A30" s="130"/>
      <c r="B30" s="130"/>
      <c r="C30" s="130"/>
    </row>
    <row r="31" spans="1:6" ht="15.75" x14ac:dyDescent="0.25">
      <c r="A31" s="130"/>
      <c r="B31" s="143" t="s">
        <v>748</v>
      </c>
      <c r="C31" s="130"/>
      <c r="D31" s="143" t="s">
        <v>935</v>
      </c>
    </row>
    <row r="32" spans="1:6" x14ac:dyDescent="0.2">
      <c r="A32" s="130"/>
      <c r="B32" s="130" t="s">
        <v>841</v>
      </c>
      <c r="C32" s="130"/>
      <c r="D32" s="144" t="s">
        <v>475</v>
      </c>
    </row>
    <row r="33" spans="1:4" x14ac:dyDescent="0.2">
      <c r="A33" s="130"/>
      <c r="B33" s="130" t="s">
        <v>833</v>
      </c>
      <c r="C33" s="130"/>
      <c r="D33" s="144" t="s">
        <v>406</v>
      </c>
    </row>
    <row r="34" spans="1:4" x14ac:dyDescent="0.2">
      <c r="A34" s="130"/>
      <c r="B34" s="130" t="s">
        <v>842</v>
      </c>
      <c r="C34" s="130"/>
      <c r="D34" s="130" t="s">
        <v>35</v>
      </c>
    </row>
    <row r="35" spans="1:4" x14ac:dyDescent="0.2">
      <c r="B35" s="130" t="s">
        <v>834</v>
      </c>
      <c r="D35" s="130" t="s">
        <v>936</v>
      </c>
    </row>
    <row r="36" spans="1:4" ht="15.75" x14ac:dyDescent="0.25">
      <c r="B36" s="130"/>
      <c r="D36" s="143" t="s">
        <v>15</v>
      </c>
    </row>
    <row r="37" spans="1:4" ht="15.75" x14ac:dyDescent="0.25">
      <c r="B37" s="143" t="s">
        <v>17</v>
      </c>
      <c r="D37" s="130" t="s">
        <v>38</v>
      </c>
    </row>
    <row r="38" spans="1:4" x14ac:dyDescent="0.2">
      <c r="B38" s="130" t="s">
        <v>844</v>
      </c>
      <c r="D38" s="130" t="s">
        <v>99</v>
      </c>
    </row>
    <row r="39" spans="1:4" x14ac:dyDescent="0.2">
      <c r="B39" s="130" t="s">
        <v>835</v>
      </c>
    </row>
    <row r="40" spans="1:4" x14ac:dyDescent="0.2">
      <c r="B40" s="130"/>
    </row>
    <row r="41" spans="1:4" ht="15.75" x14ac:dyDescent="0.25">
      <c r="B41" s="143" t="s">
        <v>937</v>
      </c>
    </row>
    <row r="42" spans="1:4" x14ac:dyDescent="0.2">
      <c r="B42" s="130" t="s">
        <v>836</v>
      </c>
    </row>
    <row r="43" spans="1:4" x14ac:dyDescent="0.2">
      <c r="B43" s="130" t="s">
        <v>848</v>
      </c>
    </row>
    <row r="44" spans="1:4" x14ac:dyDescent="0.2">
      <c r="B44" s="130" t="s">
        <v>849</v>
      </c>
    </row>
    <row r="45" spans="1:4" x14ac:dyDescent="0.2">
      <c r="B45" s="130"/>
    </row>
    <row r="46" spans="1:4" ht="15.75" x14ac:dyDescent="0.25">
      <c r="B46" s="143" t="s">
        <v>938</v>
      </c>
    </row>
    <row r="47" spans="1:4" x14ac:dyDescent="0.2">
      <c r="B47" s="130" t="s">
        <v>837</v>
      </c>
    </row>
    <row r="48" spans="1:4" x14ac:dyDescent="0.2">
      <c r="B48" s="130" t="s">
        <v>939</v>
      </c>
    </row>
    <row r="49" spans="2:2" x14ac:dyDescent="0.2">
      <c r="B49" s="130"/>
    </row>
    <row r="50" spans="2:2" ht="15.75" x14ac:dyDescent="0.25">
      <c r="B50" s="143" t="s">
        <v>940</v>
      </c>
    </row>
    <row r="51" spans="2:2" x14ac:dyDescent="0.2">
      <c r="B51" s="130" t="s">
        <v>845</v>
      </c>
    </row>
    <row r="52" spans="2:2" x14ac:dyDescent="0.2">
      <c r="B52" s="130" t="s">
        <v>838</v>
      </c>
    </row>
    <row r="53" spans="2:2" x14ac:dyDescent="0.2">
      <c r="B53" s="130"/>
    </row>
    <row r="54" spans="2:2" ht="15.75" x14ac:dyDescent="0.25">
      <c r="B54" s="143" t="s">
        <v>941</v>
      </c>
    </row>
    <row r="55" spans="2:2" x14ac:dyDescent="0.2">
      <c r="B55" s="130" t="s">
        <v>846</v>
      </c>
    </row>
    <row r="56" spans="2:2" x14ac:dyDescent="0.2">
      <c r="B56" s="130" t="s">
        <v>843</v>
      </c>
    </row>
    <row r="57" spans="2:2" x14ac:dyDescent="0.2">
      <c r="B57" s="130" t="s">
        <v>839</v>
      </c>
    </row>
  </sheetData>
  <pageMargins left="0.7" right="0.7" top="1.1437007874015748" bottom="1.1437007874015748" header="0.75" footer="0.75"/>
  <pageSetup paperSize="0" fitToWidth="0" fitToHeight="0" orientation="portrait"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
  <sheetViews>
    <sheetView workbookViewId="0"/>
  </sheetViews>
  <sheetFormatPr baseColWidth="10" defaultRowHeight="15" x14ac:dyDescent="0.25"/>
  <cols>
    <col min="1" max="1024" width="9.875" style="28" customWidth="1"/>
  </cols>
  <sheetData>
    <row r="1" spans="1:5" ht="30.75" x14ac:dyDescent="0.25">
      <c r="A1" s="145" t="s">
        <v>739</v>
      </c>
      <c r="B1" s="145" t="s">
        <v>188</v>
      </c>
      <c r="C1" s="146" t="s">
        <v>34</v>
      </c>
      <c r="D1" s="146" t="s">
        <v>34</v>
      </c>
      <c r="E1" s="146" t="s">
        <v>34</v>
      </c>
    </row>
    <row r="2" spans="1:5" ht="45" x14ac:dyDescent="0.25">
      <c r="A2" s="147" t="s">
        <v>270</v>
      </c>
      <c r="B2" s="145" t="s">
        <v>188</v>
      </c>
      <c r="C2" s="145" t="s">
        <v>740</v>
      </c>
      <c r="D2" s="146" t="s">
        <v>34</v>
      </c>
      <c r="E2" s="146" t="s">
        <v>34</v>
      </c>
    </row>
    <row r="3" spans="1:5" ht="45" x14ac:dyDescent="0.25">
      <c r="A3" s="68" t="s">
        <v>741</v>
      </c>
      <c r="B3" s="147" t="s">
        <v>270</v>
      </c>
      <c r="C3" s="145" t="s">
        <v>188</v>
      </c>
      <c r="D3" s="146" t="s">
        <v>34</v>
      </c>
      <c r="E3" s="146" t="s">
        <v>34</v>
      </c>
    </row>
    <row r="4" spans="1:5" ht="45" x14ac:dyDescent="0.25">
      <c r="A4" s="68" t="s">
        <v>741</v>
      </c>
      <c r="B4" s="68" t="s">
        <v>741</v>
      </c>
      <c r="C4" s="147" t="s">
        <v>270</v>
      </c>
      <c r="D4" s="145" t="s">
        <v>188</v>
      </c>
      <c r="E4" s="146" t="s">
        <v>34</v>
      </c>
    </row>
    <row r="5" spans="1:5" ht="45" x14ac:dyDescent="0.25">
      <c r="A5" s="68" t="s">
        <v>741</v>
      </c>
      <c r="B5" s="68" t="s">
        <v>741</v>
      </c>
      <c r="C5" s="147" t="s">
        <v>270</v>
      </c>
      <c r="D5" s="145" t="s">
        <v>188</v>
      </c>
      <c r="E5" s="145" t="s">
        <v>188</v>
      </c>
    </row>
  </sheetData>
  <pageMargins left="0.7" right="0.7" top="1.1437007874015748" bottom="1.1437007874015748" header="0.75" footer="0.75"/>
  <pageSetup paperSize="0" fitToWidth="0" fitToHeight="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65"/>
  <sheetViews>
    <sheetView zoomScale="80" zoomScaleNormal="80" workbookViewId="0">
      <selection activeCell="C10" sqref="C10"/>
    </sheetView>
  </sheetViews>
  <sheetFormatPr baseColWidth="10" defaultRowHeight="15" x14ac:dyDescent="0.2"/>
  <cols>
    <col min="1" max="1" width="26.375" style="19" customWidth="1"/>
    <col min="2" max="2" width="5.75" style="19" customWidth="1"/>
    <col min="3" max="3" width="57.25" style="19" customWidth="1"/>
    <col min="4" max="1024" width="10.625" style="19" customWidth="1"/>
  </cols>
  <sheetData>
    <row r="1" spans="1:7" ht="15.75" customHeight="1" x14ac:dyDescent="0.2">
      <c r="A1" s="246" t="s">
        <v>643</v>
      </c>
      <c r="B1" s="246"/>
      <c r="C1" s="246"/>
      <c r="D1" s="246"/>
      <c r="E1" s="246"/>
      <c r="F1" s="246"/>
      <c r="G1" s="246"/>
    </row>
    <row r="2" spans="1:7" x14ac:dyDescent="0.2">
      <c r="A2" s="246"/>
      <c r="B2" s="246"/>
      <c r="C2" s="246"/>
      <c r="D2" s="246"/>
      <c r="E2" s="246"/>
      <c r="F2" s="246"/>
      <c r="G2" s="246"/>
    </row>
    <row r="3" spans="1:7" x14ac:dyDescent="0.2">
      <c r="A3" s="246"/>
      <c r="B3" s="246"/>
      <c r="C3" s="246"/>
      <c r="D3" s="246"/>
      <c r="E3" s="246"/>
      <c r="F3" s="246"/>
      <c r="G3" s="246"/>
    </row>
    <row r="4" spans="1:7" x14ac:dyDescent="0.2">
      <c r="A4" s="246"/>
      <c r="B4" s="246"/>
      <c r="C4" s="246"/>
      <c r="D4" s="246"/>
      <c r="E4" s="246"/>
      <c r="F4" s="246"/>
      <c r="G4" s="246"/>
    </row>
    <row r="5" spans="1:7" x14ac:dyDescent="0.2">
      <c r="A5" s="246"/>
      <c r="B5" s="246"/>
      <c r="C5" s="246"/>
      <c r="D5" s="246"/>
      <c r="E5" s="246"/>
      <c r="F5" s="246"/>
      <c r="G5" s="246"/>
    </row>
    <row r="6" spans="1:7" x14ac:dyDescent="0.2">
      <c r="A6" s="246"/>
      <c r="B6" s="246"/>
      <c r="C6" s="246"/>
      <c r="D6" s="246"/>
      <c r="E6" s="246"/>
      <c r="F6" s="246"/>
      <c r="G6" s="246"/>
    </row>
    <row r="7" spans="1:7" x14ac:dyDescent="0.2">
      <c r="B7" s="247"/>
      <c r="C7" s="247"/>
      <c r="D7" s="247"/>
      <c r="E7" s="247"/>
      <c r="F7" s="247"/>
      <c r="G7" s="247"/>
    </row>
    <row r="8" spans="1:7" ht="15.75" x14ac:dyDescent="0.25">
      <c r="A8" s="248" t="s">
        <v>644</v>
      </c>
      <c r="B8" s="249" t="s">
        <v>6</v>
      </c>
      <c r="C8" s="248" t="s">
        <v>645</v>
      </c>
      <c r="D8" s="250" t="s">
        <v>646</v>
      </c>
      <c r="E8" s="250"/>
      <c r="F8" s="250"/>
      <c r="G8" s="250"/>
    </row>
    <row r="9" spans="1:7" ht="38.25" x14ac:dyDescent="0.2">
      <c r="A9" s="248"/>
      <c r="B9" s="249"/>
      <c r="C9" s="248"/>
      <c r="D9" s="21" t="s">
        <v>647</v>
      </c>
      <c r="E9" s="21" t="s">
        <v>648</v>
      </c>
      <c r="F9" s="21" t="s">
        <v>649</v>
      </c>
      <c r="G9" s="21" t="s">
        <v>650</v>
      </c>
    </row>
    <row r="10" spans="1:7" ht="104.25" customHeight="1" x14ac:dyDescent="0.2">
      <c r="A10" s="213" t="s">
        <v>651</v>
      </c>
      <c r="B10" s="22">
        <v>1</v>
      </c>
      <c r="C10" s="23" t="s">
        <v>1077</v>
      </c>
      <c r="D10" s="10" t="s">
        <v>652</v>
      </c>
      <c r="E10" s="10" t="s">
        <v>652</v>
      </c>
      <c r="F10" s="10" t="s">
        <v>652</v>
      </c>
      <c r="G10" s="10" t="s">
        <v>652</v>
      </c>
    </row>
    <row r="11" spans="1:7" ht="97.5" customHeight="1" x14ac:dyDescent="0.2">
      <c r="A11" s="213"/>
      <c r="B11" s="22">
        <v>2</v>
      </c>
      <c r="C11" s="23" t="s">
        <v>55</v>
      </c>
      <c r="D11" s="10" t="s">
        <v>652</v>
      </c>
      <c r="E11" s="10" t="s">
        <v>652</v>
      </c>
      <c r="F11" s="10" t="s">
        <v>652</v>
      </c>
      <c r="G11" s="10" t="s">
        <v>652</v>
      </c>
    </row>
    <row r="12" spans="1:7" ht="97.5" customHeight="1" x14ac:dyDescent="0.2">
      <c r="A12" s="213"/>
      <c r="B12" s="22">
        <v>3</v>
      </c>
      <c r="C12" s="23" t="s">
        <v>1013</v>
      </c>
      <c r="D12" s="10" t="s">
        <v>652</v>
      </c>
      <c r="E12" s="10" t="s">
        <v>652</v>
      </c>
      <c r="F12" s="10" t="s">
        <v>652</v>
      </c>
      <c r="G12" s="10" t="s">
        <v>652</v>
      </c>
    </row>
    <row r="13" spans="1:7" ht="97.5" customHeight="1" x14ac:dyDescent="0.2">
      <c r="A13" s="213"/>
      <c r="B13" s="22">
        <v>4</v>
      </c>
      <c r="C13" s="24" t="s">
        <v>88</v>
      </c>
      <c r="D13" s="10" t="s">
        <v>652</v>
      </c>
      <c r="E13" s="10" t="s">
        <v>652</v>
      </c>
      <c r="F13" s="10" t="s">
        <v>652</v>
      </c>
      <c r="G13" s="10" t="s">
        <v>652</v>
      </c>
    </row>
    <row r="14" spans="1:7" ht="64.5" customHeight="1" x14ac:dyDescent="0.2">
      <c r="A14" s="213"/>
      <c r="B14" s="22">
        <v>5</v>
      </c>
      <c r="C14" s="23" t="s">
        <v>653</v>
      </c>
      <c r="D14" s="10" t="s">
        <v>652</v>
      </c>
      <c r="E14" s="10" t="s">
        <v>652</v>
      </c>
      <c r="F14" s="10" t="s">
        <v>652</v>
      </c>
      <c r="G14" s="10" t="s">
        <v>652</v>
      </c>
    </row>
    <row r="15" spans="1:7" ht="50.1" customHeight="1" x14ac:dyDescent="0.2">
      <c r="A15" s="213"/>
      <c r="B15" s="22">
        <v>6</v>
      </c>
      <c r="C15" s="23" t="s">
        <v>130</v>
      </c>
      <c r="D15" s="10" t="s">
        <v>652</v>
      </c>
      <c r="E15" s="10" t="s">
        <v>652</v>
      </c>
      <c r="F15" s="10" t="s">
        <v>652</v>
      </c>
      <c r="G15" s="10" t="s">
        <v>652</v>
      </c>
    </row>
    <row r="16" spans="1:7" ht="70.5" customHeight="1" x14ac:dyDescent="0.2">
      <c r="A16" s="213"/>
      <c r="B16" s="22">
        <v>7</v>
      </c>
      <c r="C16" s="23" t="s">
        <v>150</v>
      </c>
      <c r="D16" s="10" t="s">
        <v>652</v>
      </c>
      <c r="E16" s="10" t="s">
        <v>652</v>
      </c>
      <c r="F16" s="10" t="s">
        <v>652</v>
      </c>
      <c r="G16" s="10" t="s">
        <v>652</v>
      </c>
    </row>
    <row r="17" spans="1:7" ht="75" customHeight="1" x14ac:dyDescent="0.2">
      <c r="A17" s="213" t="s">
        <v>654</v>
      </c>
      <c r="B17" s="22">
        <v>8</v>
      </c>
      <c r="C17" s="24" t="s">
        <v>157</v>
      </c>
      <c r="D17" s="10" t="s">
        <v>652</v>
      </c>
      <c r="E17" s="10" t="s">
        <v>652</v>
      </c>
      <c r="F17" s="10" t="s">
        <v>652</v>
      </c>
      <c r="G17" s="10" t="s">
        <v>652</v>
      </c>
    </row>
    <row r="18" spans="1:7" ht="50.1" customHeight="1" x14ac:dyDescent="0.2">
      <c r="A18" s="213"/>
      <c r="B18" s="22">
        <v>9</v>
      </c>
      <c r="C18" s="24" t="s">
        <v>1015</v>
      </c>
      <c r="D18" s="10" t="s">
        <v>652</v>
      </c>
      <c r="E18" s="10" t="s">
        <v>652</v>
      </c>
      <c r="F18" s="10" t="s">
        <v>652</v>
      </c>
      <c r="G18" s="10" t="s">
        <v>652</v>
      </c>
    </row>
    <row r="19" spans="1:7" ht="50.1" customHeight="1" x14ac:dyDescent="0.2">
      <c r="A19" s="213"/>
      <c r="B19" s="22">
        <v>10</v>
      </c>
      <c r="C19" s="24" t="s">
        <v>1014</v>
      </c>
      <c r="D19" s="10" t="s">
        <v>652</v>
      </c>
      <c r="E19" s="10" t="s">
        <v>652</v>
      </c>
      <c r="F19" s="10" t="s">
        <v>652</v>
      </c>
      <c r="G19" s="10" t="s">
        <v>652</v>
      </c>
    </row>
    <row r="20" spans="1:7" ht="50.1" customHeight="1" x14ac:dyDescent="0.2">
      <c r="A20" s="213" t="s">
        <v>655</v>
      </c>
      <c r="B20" s="22">
        <v>11</v>
      </c>
      <c r="C20" s="7" t="s">
        <v>1016</v>
      </c>
      <c r="D20" s="10" t="s">
        <v>652</v>
      </c>
      <c r="E20" s="10" t="s">
        <v>652</v>
      </c>
      <c r="F20" s="10" t="s">
        <v>652</v>
      </c>
      <c r="G20" s="10" t="s">
        <v>652</v>
      </c>
    </row>
    <row r="21" spans="1:7" ht="50.1" customHeight="1" x14ac:dyDescent="0.2">
      <c r="A21" s="213"/>
      <c r="B21" s="22">
        <v>12</v>
      </c>
      <c r="C21" s="7" t="s">
        <v>1017</v>
      </c>
      <c r="D21" s="10" t="s">
        <v>652</v>
      </c>
      <c r="E21" s="10" t="s">
        <v>652</v>
      </c>
      <c r="F21" s="10" t="s">
        <v>652</v>
      </c>
      <c r="G21" s="10" t="s">
        <v>652</v>
      </c>
    </row>
    <row r="22" spans="1:7" ht="50.1" customHeight="1" x14ac:dyDescent="0.2">
      <c r="A22" s="213"/>
      <c r="B22" s="22">
        <v>13</v>
      </c>
      <c r="C22" s="7" t="s">
        <v>1018</v>
      </c>
      <c r="D22" s="10" t="s">
        <v>652</v>
      </c>
      <c r="E22" s="10" t="s">
        <v>652</v>
      </c>
      <c r="F22" s="10" t="s">
        <v>652</v>
      </c>
      <c r="G22" s="10" t="s">
        <v>652</v>
      </c>
    </row>
    <row r="23" spans="1:7" ht="63" customHeight="1" x14ac:dyDescent="0.2">
      <c r="A23" s="213"/>
      <c r="B23" s="22">
        <v>14</v>
      </c>
      <c r="C23" s="7" t="s">
        <v>1019</v>
      </c>
      <c r="D23" s="10" t="s">
        <v>652</v>
      </c>
      <c r="E23" s="10" t="s">
        <v>652</v>
      </c>
      <c r="F23" s="10" t="s">
        <v>652</v>
      </c>
      <c r="G23" s="10" t="s">
        <v>652</v>
      </c>
    </row>
    <row r="24" spans="1:7" ht="50.1" customHeight="1" x14ac:dyDescent="0.2">
      <c r="A24" s="213"/>
      <c r="B24" s="22">
        <v>15</v>
      </c>
      <c r="C24" s="7" t="s">
        <v>236</v>
      </c>
      <c r="D24" s="10" t="s">
        <v>652</v>
      </c>
      <c r="E24" s="10" t="s">
        <v>652</v>
      </c>
      <c r="F24" s="10" t="s">
        <v>652</v>
      </c>
      <c r="G24" s="10" t="s">
        <v>652</v>
      </c>
    </row>
    <row r="25" spans="1:7" ht="50.1" customHeight="1" x14ac:dyDescent="0.2">
      <c r="A25" s="213"/>
      <c r="B25" s="22">
        <v>16</v>
      </c>
      <c r="C25" s="7" t="s">
        <v>1020</v>
      </c>
      <c r="D25" s="10" t="s">
        <v>652</v>
      </c>
      <c r="E25" s="10" t="s">
        <v>652</v>
      </c>
      <c r="F25" s="10" t="s">
        <v>652</v>
      </c>
      <c r="G25" s="10" t="s">
        <v>652</v>
      </c>
    </row>
    <row r="26" spans="1:7" ht="64.5" customHeight="1" x14ac:dyDescent="0.2">
      <c r="A26" s="213"/>
      <c r="B26" s="22">
        <v>17</v>
      </c>
      <c r="C26" s="7" t="s">
        <v>248</v>
      </c>
      <c r="D26" s="10" t="s">
        <v>652</v>
      </c>
      <c r="E26" s="10" t="s">
        <v>652</v>
      </c>
      <c r="F26" s="10" t="s">
        <v>652</v>
      </c>
      <c r="G26" s="10" t="s">
        <v>652</v>
      </c>
    </row>
    <row r="27" spans="1:7" ht="50.1" customHeight="1" x14ac:dyDescent="0.2">
      <c r="A27" s="213"/>
      <c r="B27" s="22">
        <v>18</v>
      </c>
      <c r="C27" s="7" t="s">
        <v>257</v>
      </c>
      <c r="D27" s="10" t="s">
        <v>652</v>
      </c>
      <c r="E27" s="10" t="s">
        <v>652</v>
      </c>
      <c r="F27" s="10" t="s">
        <v>652</v>
      </c>
      <c r="G27" s="10" t="s">
        <v>652</v>
      </c>
    </row>
    <row r="28" spans="1:7" ht="50.1" customHeight="1" x14ac:dyDescent="0.2">
      <c r="A28" s="213"/>
      <c r="B28" s="22">
        <v>19</v>
      </c>
      <c r="C28" s="7" t="s">
        <v>1021</v>
      </c>
      <c r="D28" s="10" t="s">
        <v>652</v>
      </c>
      <c r="E28" s="10" t="s">
        <v>652</v>
      </c>
      <c r="F28" s="10" t="s">
        <v>652</v>
      </c>
      <c r="G28" s="10" t="s">
        <v>652</v>
      </c>
    </row>
    <row r="29" spans="1:7" ht="50.1" customHeight="1" x14ac:dyDescent="0.2">
      <c r="A29" s="213"/>
      <c r="B29" s="22">
        <v>20</v>
      </c>
      <c r="C29" s="7" t="s">
        <v>1022</v>
      </c>
      <c r="D29" s="10" t="s">
        <v>652</v>
      </c>
      <c r="E29" s="10" t="s">
        <v>652</v>
      </c>
      <c r="F29" s="10" t="s">
        <v>652</v>
      </c>
      <c r="G29" s="10" t="s">
        <v>652</v>
      </c>
    </row>
    <row r="30" spans="1:7" ht="80.25" customHeight="1" x14ac:dyDescent="0.2">
      <c r="A30" s="213" t="s">
        <v>656</v>
      </c>
      <c r="B30" s="22">
        <v>21</v>
      </c>
      <c r="C30" s="23" t="s">
        <v>1023</v>
      </c>
      <c r="D30" s="10" t="s">
        <v>652</v>
      </c>
      <c r="E30" s="10" t="s">
        <v>652</v>
      </c>
      <c r="F30" s="10" t="s">
        <v>652</v>
      </c>
      <c r="G30" s="10" t="s">
        <v>652</v>
      </c>
    </row>
    <row r="31" spans="1:7" ht="63" customHeight="1" x14ac:dyDescent="0.2">
      <c r="A31" s="213"/>
      <c r="B31" s="22">
        <v>22</v>
      </c>
      <c r="C31" s="23" t="s">
        <v>1024</v>
      </c>
      <c r="D31" s="10" t="s">
        <v>652</v>
      </c>
      <c r="E31" s="10" t="s">
        <v>652</v>
      </c>
      <c r="F31" s="10" t="s">
        <v>652</v>
      </c>
      <c r="G31" s="10" t="s">
        <v>652</v>
      </c>
    </row>
    <row r="32" spans="1:7" ht="50.1" customHeight="1" x14ac:dyDescent="0.2">
      <c r="A32" s="185" t="s">
        <v>160</v>
      </c>
      <c r="B32" s="22">
        <v>23</v>
      </c>
      <c r="C32" s="23" t="s">
        <v>306</v>
      </c>
      <c r="D32" s="10" t="s">
        <v>652</v>
      </c>
      <c r="E32" s="10" t="s">
        <v>652</v>
      </c>
      <c r="F32" s="10" t="s">
        <v>652</v>
      </c>
      <c r="G32" s="10" t="s">
        <v>652</v>
      </c>
    </row>
    <row r="33" spans="1:7" ht="50.1" customHeight="1" x14ac:dyDescent="0.2">
      <c r="A33" s="186"/>
      <c r="B33" s="22">
        <v>24</v>
      </c>
      <c r="C33" s="23" t="s">
        <v>942</v>
      </c>
      <c r="D33" s="10" t="s">
        <v>652</v>
      </c>
      <c r="E33" s="10" t="s">
        <v>652</v>
      </c>
      <c r="F33" s="10" t="s">
        <v>652</v>
      </c>
      <c r="G33" s="10" t="s">
        <v>652</v>
      </c>
    </row>
    <row r="34" spans="1:7" ht="50.1" customHeight="1" x14ac:dyDescent="0.2">
      <c r="A34" s="186"/>
      <c r="B34" s="22">
        <v>25</v>
      </c>
      <c r="C34" s="23" t="s">
        <v>1011</v>
      </c>
      <c r="D34" s="10" t="s">
        <v>652</v>
      </c>
      <c r="E34" s="10" t="s">
        <v>652</v>
      </c>
      <c r="F34" s="10" t="s">
        <v>652</v>
      </c>
      <c r="G34" s="10" t="s">
        <v>652</v>
      </c>
    </row>
    <row r="35" spans="1:7" ht="80.25" customHeight="1" x14ac:dyDescent="0.2">
      <c r="A35" s="186"/>
      <c r="B35" s="22">
        <v>26</v>
      </c>
      <c r="C35" s="23" t="s">
        <v>1025</v>
      </c>
      <c r="D35" s="10" t="s">
        <v>652</v>
      </c>
      <c r="E35" s="10" t="s">
        <v>652</v>
      </c>
      <c r="F35" s="10" t="s">
        <v>652</v>
      </c>
      <c r="G35" s="10" t="s">
        <v>652</v>
      </c>
    </row>
    <row r="36" spans="1:7" ht="50.1" customHeight="1" x14ac:dyDescent="0.2">
      <c r="A36" s="186"/>
      <c r="B36" s="22">
        <v>27</v>
      </c>
      <c r="C36" s="25" t="s">
        <v>943</v>
      </c>
      <c r="D36" s="10" t="s">
        <v>652</v>
      </c>
      <c r="E36" s="10" t="s">
        <v>652</v>
      </c>
      <c r="F36" s="10" t="s">
        <v>652</v>
      </c>
      <c r="G36" s="10" t="s">
        <v>652</v>
      </c>
    </row>
    <row r="37" spans="1:7" ht="50.1" customHeight="1" x14ac:dyDescent="0.2">
      <c r="A37" s="187"/>
      <c r="B37" s="22">
        <v>28</v>
      </c>
      <c r="C37" s="25" t="s">
        <v>1012</v>
      </c>
      <c r="D37" s="10" t="s">
        <v>652</v>
      </c>
      <c r="E37" s="10" t="s">
        <v>652</v>
      </c>
      <c r="F37" s="10" t="s">
        <v>652</v>
      </c>
      <c r="G37" s="10" t="s">
        <v>652</v>
      </c>
    </row>
    <row r="38" spans="1:7" ht="50.1" customHeight="1" x14ac:dyDescent="0.2">
      <c r="A38" s="213" t="s">
        <v>657</v>
      </c>
      <c r="B38" s="22">
        <v>29</v>
      </c>
      <c r="C38" s="23" t="s">
        <v>380</v>
      </c>
      <c r="D38" s="10"/>
      <c r="E38" s="10"/>
      <c r="F38" s="10"/>
      <c r="G38" s="10"/>
    </row>
    <row r="39" spans="1:7" ht="50.1" customHeight="1" x14ac:dyDescent="0.2">
      <c r="A39" s="213"/>
      <c r="B39" s="22">
        <v>30</v>
      </c>
      <c r="C39" s="23" t="s">
        <v>1026</v>
      </c>
      <c r="D39" s="10"/>
      <c r="E39" s="10"/>
      <c r="F39" s="10"/>
      <c r="G39" s="10"/>
    </row>
    <row r="40" spans="1:7" ht="50.1" customHeight="1" x14ac:dyDescent="0.2">
      <c r="A40" s="213"/>
      <c r="B40" s="22">
        <v>31</v>
      </c>
      <c r="C40" s="23" t="s">
        <v>1027</v>
      </c>
      <c r="D40" s="10" t="s">
        <v>652</v>
      </c>
      <c r="E40" s="10" t="s">
        <v>652</v>
      </c>
      <c r="F40" s="10" t="s">
        <v>652</v>
      </c>
      <c r="G40" s="10" t="s">
        <v>652</v>
      </c>
    </row>
    <row r="41" spans="1:7" ht="50.1" customHeight="1" x14ac:dyDescent="0.2">
      <c r="A41" s="213"/>
      <c r="B41" s="22">
        <v>32</v>
      </c>
      <c r="C41" s="23" t="s">
        <v>1028</v>
      </c>
      <c r="D41" s="10" t="s">
        <v>652</v>
      </c>
      <c r="E41" s="10" t="s">
        <v>652</v>
      </c>
      <c r="F41" s="10" t="s">
        <v>652</v>
      </c>
      <c r="G41" s="10" t="s">
        <v>652</v>
      </c>
    </row>
    <row r="42" spans="1:7" ht="50.1" customHeight="1" x14ac:dyDescent="0.2">
      <c r="A42" s="213"/>
      <c r="B42" s="22">
        <v>33</v>
      </c>
      <c r="C42" s="23" t="s">
        <v>427</v>
      </c>
      <c r="D42" s="10" t="s">
        <v>652</v>
      </c>
      <c r="E42" s="10" t="s">
        <v>652</v>
      </c>
      <c r="F42" s="10" t="s">
        <v>652</v>
      </c>
      <c r="G42" s="10" t="s">
        <v>652</v>
      </c>
    </row>
    <row r="43" spans="1:7" ht="50.1" customHeight="1" x14ac:dyDescent="0.2">
      <c r="A43" s="213"/>
      <c r="B43" s="22">
        <v>34</v>
      </c>
      <c r="C43" s="23" t="s">
        <v>1029</v>
      </c>
      <c r="D43" s="10"/>
      <c r="E43" s="10"/>
      <c r="F43" s="10"/>
      <c r="G43" s="10"/>
    </row>
    <row r="44" spans="1:7" ht="50.1" customHeight="1" x14ac:dyDescent="0.2">
      <c r="A44" s="213"/>
      <c r="B44" s="22">
        <v>35</v>
      </c>
      <c r="C44" s="26" t="s">
        <v>445</v>
      </c>
      <c r="D44" s="10" t="s">
        <v>652</v>
      </c>
      <c r="E44" s="10" t="s">
        <v>652</v>
      </c>
      <c r="F44" s="10" t="s">
        <v>652</v>
      </c>
      <c r="G44" s="10" t="s">
        <v>652</v>
      </c>
    </row>
    <row r="45" spans="1:7" ht="50.1" customHeight="1" x14ac:dyDescent="0.2">
      <c r="A45" s="213" t="s">
        <v>658</v>
      </c>
      <c r="B45" s="22">
        <v>36</v>
      </c>
      <c r="C45" s="23" t="s">
        <v>659</v>
      </c>
      <c r="D45" s="10" t="s">
        <v>652</v>
      </c>
      <c r="E45" s="10" t="s">
        <v>652</v>
      </c>
      <c r="F45" s="10" t="s">
        <v>652</v>
      </c>
      <c r="G45" s="10" t="s">
        <v>652</v>
      </c>
    </row>
    <row r="46" spans="1:7" ht="50.1" customHeight="1" x14ac:dyDescent="0.2">
      <c r="A46" s="213"/>
      <c r="B46" s="22">
        <v>37</v>
      </c>
      <c r="C46" s="23" t="s">
        <v>1030</v>
      </c>
      <c r="D46" s="10" t="s">
        <v>652</v>
      </c>
      <c r="E46" s="10" t="s">
        <v>652</v>
      </c>
      <c r="F46" s="10" t="s">
        <v>652</v>
      </c>
      <c r="G46" s="10" t="s">
        <v>652</v>
      </c>
    </row>
    <row r="47" spans="1:7" ht="57.75" customHeight="1" x14ac:dyDescent="0.2">
      <c r="A47" s="213"/>
      <c r="B47" s="22">
        <v>38</v>
      </c>
      <c r="C47" s="23" t="s">
        <v>480</v>
      </c>
      <c r="D47" s="10" t="s">
        <v>652</v>
      </c>
      <c r="E47" s="10" t="s">
        <v>652</v>
      </c>
      <c r="F47" s="10" t="s">
        <v>652</v>
      </c>
      <c r="G47" s="10" t="s">
        <v>652</v>
      </c>
    </row>
    <row r="48" spans="1:7" ht="30" x14ac:dyDescent="0.2">
      <c r="A48" s="213"/>
      <c r="B48" s="22">
        <v>39</v>
      </c>
      <c r="C48" s="23" t="s">
        <v>660</v>
      </c>
      <c r="D48" s="10" t="s">
        <v>652</v>
      </c>
      <c r="E48" s="10" t="s">
        <v>652</v>
      </c>
      <c r="F48" s="10" t="s">
        <v>652</v>
      </c>
      <c r="G48" s="10" t="s">
        <v>652</v>
      </c>
    </row>
    <row r="49" spans="1:7" ht="105" x14ac:dyDescent="0.2">
      <c r="A49" s="213"/>
      <c r="B49" s="22">
        <v>40</v>
      </c>
      <c r="C49" s="23" t="s">
        <v>501</v>
      </c>
      <c r="D49" s="10" t="s">
        <v>652</v>
      </c>
      <c r="E49" s="10" t="s">
        <v>652</v>
      </c>
      <c r="F49" s="10" t="s">
        <v>652</v>
      </c>
      <c r="G49" s="10" t="s">
        <v>652</v>
      </c>
    </row>
    <row r="50" spans="1:7" ht="42" customHeight="1" x14ac:dyDescent="0.2">
      <c r="A50" s="244" t="s">
        <v>661</v>
      </c>
      <c r="B50" s="22">
        <v>41</v>
      </c>
      <c r="C50" s="23" t="s">
        <v>508</v>
      </c>
      <c r="D50" s="10" t="s">
        <v>652</v>
      </c>
      <c r="E50" s="10" t="s">
        <v>652</v>
      </c>
      <c r="F50" s="10" t="s">
        <v>652</v>
      </c>
      <c r="G50" s="10" t="s">
        <v>652</v>
      </c>
    </row>
    <row r="51" spans="1:7" ht="45.75" customHeight="1" x14ac:dyDescent="0.2">
      <c r="A51" s="244"/>
      <c r="B51" s="22">
        <v>42</v>
      </c>
      <c r="C51" s="23" t="s">
        <v>1031</v>
      </c>
      <c r="D51" s="10" t="s">
        <v>652</v>
      </c>
      <c r="E51" s="10" t="s">
        <v>652</v>
      </c>
      <c r="F51" s="10" t="s">
        <v>652</v>
      </c>
      <c r="G51" s="10" t="s">
        <v>652</v>
      </c>
    </row>
    <row r="52" spans="1:7" ht="30" x14ac:dyDescent="0.2">
      <c r="A52" s="244"/>
      <c r="B52" s="22">
        <v>43</v>
      </c>
      <c r="C52" s="23" t="s">
        <v>524</v>
      </c>
      <c r="D52" s="10" t="s">
        <v>652</v>
      </c>
      <c r="E52" s="10" t="s">
        <v>652</v>
      </c>
      <c r="F52" s="10" t="s">
        <v>652</v>
      </c>
      <c r="G52" s="10" t="s">
        <v>652</v>
      </c>
    </row>
    <row r="53" spans="1:7" ht="30" x14ac:dyDescent="0.2">
      <c r="A53" s="244"/>
      <c r="B53" s="22">
        <v>44</v>
      </c>
      <c r="C53" s="23" t="s">
        <v>1032</v>
      </c>
      <c r="D53" s="10" t="s">
        <v>652</v>
      </c>
      <c r="E53" s="10" t="s">
        <v>652</v>
      </c>
      <c r="F53" s="10" t="s">
        <v>652</v>
      </c>
      <c r="G53" s="10" t="s">
        <v>652</v>
      </c>
    </row>
    <row r="54" spans="1:7" ht="30" x14ac:dyDescent="0.2">
      <c r="A54" s="244"/>
      <c r="B54" s="22">
        <v>45</v>
      </c>
      <c r="C54" s="26" t="s">
        <v>1033</v>
      </c>
      <c r="D54" s="10" t="s">
        <v>652</v>
      </c>
      <c r="E54" s="10" t="s">
        <v>652</v>
      </c>
      <c r="F54" s="10" t="s">
        <v>652</v>
      </c>
      <c r="G54" s="10" t="s">
        <v>652</v>
      </c>
    </row>
    <row r="55" spans="1:7" ht="45" x14ac:dyDescent="0.2">
      <c r="A55" s="213" t="s">
        <v>662</v>
      </c>
      <c r="B55" s="22">
        <v>46</v>
      </c>
      <c r="C55" s="23" t="s">
        <v>1034</v>
      </c>
      <c r="D55" s="10" t="s">
        <v>652</v>
      </c>
      <c r="E55" s="10" t="s">
        <v>652</v>
      </c>
      <c r="F55" s="10" t="s">
        <v>652</v>
      </c>
      <c r="G55" s="10" t="s">
        <v>652</v>
      </c>
    </row>
    <row r="56" spans="1:7" ht="60" x14ac:dyDescent="0.2">
      <c r="A56" s="213"/>
      <c r="B56" s="22">
        <v>47</v>
      </c>
      <c r="C56" s="23" t="s">
        <v>567</v>
      </c>
      <c r="D56" s="10" t="s">
        <v>652</v>
      </c>
      <c r="E56" s="10" t="s">
        <v>652</v>
      </c>
      <c r="F56" s="10" t="s">
        <v>652</v>
      </c>
      <c r="G56" s="10" t="s">
        <v>652</v>
      </c>
    </row>
    <row r="57" spans="1:7" ht="50.25" customHeight="1" x14ac:dyDescent="0.2">
      <c r="A57" s="245" t="s">
        <v>663</v>
      </c>
      <c r="B57" s="22">
        <v>48</v>
      </c>
      <c r="C57" s="7" t="s">
        <v>1035</v>
      </c>
      <c r="D57" s="10" t="s">
        <v>652</v>
      </c>
      <c r="E57" s="10" t="s">
        <v>652</v>
      </c>
      <c r="F57" s="10" t="s">
        <v>652</v>
      </c>
      <c r="G57" s="10" t="s">
        <v>652</v>
      </c>
    </row>
    <row r="58" spans="1:7" ht="71.25" customHeight="1" x14ac:dyDescent="0.2">
      <c r="A58" s="245"/>
      <c r="B58" s="22">
        <v>49</v>
      </c>
      <c r="C58" s="7" t="s">
        <v>1036</v>
      </c>
      <c r="D58" s="10" t="s">
        <v>652</v>
      </c>
      <c r="E58" s="10" t="s">
        <v>652</v>
      </c>
      <c r="F58" s="10" t="s">
        <v>652</v>
      </c>
      <c r="G58" s="10" t="s">
        <v>652</v>
      </c>
    </row>
    <row r="59" spans="1:7" ht="45" customHeight="1" x14ac:dyDescent="0.2">
      <c r="A59" s="245"/>
      <c r="B59" s="22">
        <v>50</v>
      </c>
      <c r="C59" s="7" t="s">
        <v>1037</v>
      </c>
      <c r="D59" s="10" t="s">
        <v>652</v>
      </c>
      <c r="E59" s="10" t="s">
        <v>652</v>
      </c>
      <c r="F59" s="10" t="s">
        <v>652</v>
      </c>
      <c r="G59" s="10" t="s">
        <v>652</v>
      </c>
    </row>
    <row r="60" spans="1:7" ht="30" x14ac:dyDescent="0.2">
      <c r="A60" s="245"/>
      <c r="B60" s="22">
        <v>51</v>
      </c>
      <c r="C60" s="7" t="s">
        <v>1038</v>
      </c>
      <c r="D60" s="10" t="s">
        <v>652</v>
      </c>
      <c r="E60" s="10" t="s">
        <v>652</v>
      </c>
      <c r="F60" s="10" t="s">
        <v>652</v>
      </c>
      <c r="G60" s="10" t="s">
        <v>652</v>
      </c>
    </row>
    <row r="61" spans="1:7" ht="45" x14ac:dyDescent="0.2">
      <c r="A61" s="245"/>
      <c r="B61" s="22">
        <v>52</v>
      </c>
      <c r="C61" s="27" t="s">
        <v>586</v>
      </c>
      <c r="D61" s="10" t="s">
        <v>652</v>
      </c>
      <c r="E61" s="10" t="s">
        <v>652</v>
      </c>
      <c r="F61" s="10" t="s">
        <v>652</v>
      </c>
      <c r="G61" s="10" t="s">
        <v>652</v>
      </c>
    </row>
    <row r="62" spans="1:7" ht="51.75" customHeight="1" x14ac:dyDescent="0.2">
      <c r="A62" s="245"/>
      <c r="B62" s="22">
        <v>53</v>
      </c>
      <c r="C62" s="27" t="s">
        <v>600</v>
      </c>
      <c r="D62" s="10" t="s">
        <v>652</v>
      </c>
      <c r="E62" s="10" t="s">
        <v>652</v>
      </c>
      <c r="F62" s="10" t="s">
        <v>652</v>
      </c>
      <c r="G62" s="10" t="s">
        <v>652</v>
      </c>
    </row>
    <row r="63" spans="1:7" ht="64.5" customHeight="1" x14ac:dyDescent="0.2">
      <c r="A63" s="213" t="s">
        <v>664</v>
      </c>
      <c r="B63" s="22">
        <v>54</v>
      </c>
      <c r="C63" s="23" t="s">
        <v>1039</v>
      </c>
      <c r="D63" s="10" t="s">
        <v>652</v>
      </c>
      <c r="E63" s="10" t="s">
        <v>652</v>
      </c>
      <c r="F63" s="10" t="s">
        <v>652</v>
      </c>
      <c r="G63" s="10" t="s">
        <v>652</v>
      </c>
    </row>
    <row r="64" spans="1:7" ht="57" customHeight="1" x14ac:dyDescent="0.2">
      <c r="A64" s="213"/>
      <c r="B64" s="22">
        <v>55</v>
      </c>
      <c r="C64" s="23" t="s">
        <v>1040</v>
      </c>
      <c r="D64" s="10" t="s">
        <v>652</v>
      </c>
      <c r="E64" s="10" t="s">
        <v>652</v>
      </c>
      <c r="F64" s="10" t="s">
        <v>652</v>
      </c>
      <c r="G64" s="10" t="s">
        <v>652</v>
      </c>
    </row>
    <row r="65" spans="1:7" ht="47.25" customHeight="1" x14ac:dyDescent="0.2">
      <c r="A65" s="213"/>
      <c r="B65" s="22">
        <v>56</v>
      </c>
      <c r="C65" s="23" t="s">
        <v>1041</v>
      </c>
      <c r="D65" s="10" t="s">
        <v>652</v>
      </c>
      <c r="E65" s="10" t="s">
        <v>652</v>
      </c>
      <c r="F65" s="10" t="s">
        <v>652</v>
      </c>
      <c r="G65" s="10" t="s">
        <v>652</v>
      </c>
    </row>
  </sheetData>
  <sheetProtection password="E8BB" sheet="1" objects="1" scenarios="1"/>
  <mergeCells count="17">
    <mergeCell ref="A38:A44"/>
    <mergeCell ref="A1:G6"/>
    <mergeCell ref="B7:G7"/>
    <mergeCell ref="A8:A9"/>
    <mergeCell ref="B8:B9"/>
    <mergeCell ref="C8:C9"/>
    <mergeCell ref="D8:G8"/>
    <mergeCell ref="A32:A37"/>
    <mergeCell ref="A10:A16"/>
    <mergeCell ref="A17:A19"/>
    <mergeCell ref="A20:A29"/>
    <mergeCell ref="A30:A31"/>
    <mergeCell ref="A45:A49"/>
    <mergeCell ref="A50:A54"/>
    <mergeCell ref="A55:A56"/>
    <mergeCell ref="A57:A62"/>
    <mergeCell ref="A63:A65"/>
  </mergeCells>
  <pageMargins left="0.7" right="0.7" top="1.1437007874015748" bottom="1.1437007874015748" header="0.75" footer="0.75"/>
  <pageSetup paperSize="0" fitToWidth="0" fitToHeight="0" orientation="landscape" horizontalDpi="0" verticalDpi="0" copies="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77"/>
  <sheetViews>
    <sheetView zoomScale="80" zoomScaleNormal="80" workbookViewId="0">
      <selection activeCell="D10" sqref="D10"/>
    </sheetView>
  </sheetViews>
  <sheetFormatPr baseColWidth="10" defaultRowHeight="15" x14ac:dyDescent="0.25"/>
  <cols>
    <col min="1" max="1" width="7.5" style="42" customWidth="1"/>
    <col min="2" max="2" width="47.5" style="43" customWidth="1"/>
    <col min="3" max="3" width="3.5" style="44" customWidth="1"/>
    <col min="4" max="4" width="64.625" style="26" customWidth="1"/>
    <col min="5" max="5" width="72.625" style="26" customWidth="1"/>
    <col min="6" max="1024" width="9.875" style="28" customWidth="1"/>
  </cols>
  <sheetData>
    <row r="1" spans="1:5" x14ac:dyDescent="0.25">
      <c r="A1" s="264"/>
      <c r="B1" s="264"/>
      <c r="C1" s="264"/>
      <c r="D1" s="264"/>
      <c r="E1" s="264"/>
    </row>
    <row r="2" spans="1:5" x14ac:dyDescent="0.25">
      <c r="A2" s="264"/>
      <c r="B2" s="264"/>
      <c r="C2" s="264"/>
      <c r="D2" s="264"/>
      <c r="E2" s="264"/>
    </row>
    <row r="3" spans="1:5" ht="15" customHeight="1" x14ac:dyDescent="0.25">
      <c r="A3" s="264"/>
      <c r="B3" s="264"/>
      <c r="C3" s="264"/>
      <c r="D3" s="264"/>
      <c r="E3" s="264"/>
    </row>
    <row r="4" spans="1:5" x14ac:dyDescent="0.25">
      <c r="A4" s="264"/>
      <c r="B4" s="264"/>
      <c r="C4" s="264"/>
      <c r="D4" s="264"/>
      <c r="E4" s="264"/>
    </row>
    <row r="5" spans="1:5" ht="18" customHeight="1" x14ac:dyDescent="0.25">
      <c r="A5" s="264"/>
      <c r="B5" s="264"/>
      <c r="C5" s="264"/>
      <c r="D5" s="264"/>
      <c r="E5" s="264"/>
    </row>
    <row r="6" spans="1:5" ht="18" customHeight="1" x14ac:dyDescent="0.25">
      <c r="A6" s="264"/>
      <c r="B6" s="264"/>
      <c r="C6" s="264"/>
      <c r="D6" s="264"/>
      <c r="E6" s="264"/>
    </row>
    <row r="7" spans="1:5" ht="15.75" x14ac:dyDescent="0.25">
      <c r="A7" s="249" t="s">
        <v>665</v>
      </c>
      <c r="B7" s="249"/>
      <c r="C7" s="249"/>
      <c r="D7" s="249"/>
      <c r="E7" s="249"/>
    </row>
    <row r="8" spans="1:5" ht="8.25" customHeight="1" x14ac:dyDescent="0.25">
      <c r="A8" s="29"/>
      <c r="B8" s="30"/>
      <c r="C8" s="31"/>
      <c r="D8" s="32"/>
      <c r="E8" s="32"/>
    </row>
    <row r="9" spans="1:5" ht="27.75" customHeight="1" x14ac:dyDescent="0.25">
      <c r="A9" s="33" t="s">
        <v>6</v>
      </c>
      <c r="B9" s="34" t="s">
        <v>666</v>
      </c>
      <c r="C9" s="35"/>
      <c r="D9" s="36" t="s">
        <v>8</v>
      </c>
      <c r="E9" s="37" t="s">
        <v>9</v>
      </c>
    </row>
    <row r="10" spans="1:5" ht="50.1" customHeight="1" x14ac:dyDescent="0.25">
      <c r="A10" s="256">
        <v>1</v>
      </c>
      <c r="B10" s="254" t="s">
        <v>29</v>
      </c>
      <c r="C10" s="22">
        <v>1</v>
      </c>
      <c r="D10" s="24" t="s">
        <v>30</v>
      </c>
      <c r="E10" s="255" t="s">
        <v>31</v>
      </c>
    </row>
    <row r="11" spans="1:5" ht="50.1" customHeight="1" x14ac:dyDescent="0.25">
      <c r="A11" s="256"/>
      <c r="B11" s="254"/>
      <c r="C11" s="22">
        <v>2</v>
      </c>
      <c r="D11" s="24" t="s">
        <v>43</v>
      </c>
      <c r="E11" s="255"/>
    </row>
    <row r="12" spans="1:5" ht="50.1" customHeight="1" x14ac:dyDescent="0.25">
      <c r="A12" s="256"/>
      <c r="B12" s="254"/>
      <c r="C12" s="22">
        <v>3</v>
      </c>
      <c r="D12" s="24" t="s">
        <v>667</v>
      </c>
      <c r="E12" s="255"/>
    </row>
    <row r="13" spans="1:5" ht="50.1" customHeight="1" x14ac:dyDescent="0.25">
      <c r="A13" s="256">
        <v>2</v>
      </c>
      <c r="B13" s="254" t="s">
        <v>55</v>
      </c>
      <c r="C13" s="22">
        <v>1</v>
      </c>
      <c r="D13" s="24" t="s">
        <v>56</v>
      </c>
      <c r="E13" s="255" t="s">
        <v>57</v>
      </c>
    </row>
    <row r="14" spans="1:5" ht="50.1" customHeight="1" x14ac:dyDescent="0.25">
      <c r="A14" s="256"/>
      <c r="B14" s="254"/>
      <c r="C14" s="22">
        <v>2</v>
      </c>
      <c r="D14" s="24" t="s">
        <v>1080</v>
      </c>
      <c r="E14" s="255"/>
    </row>
    <row r="15" spans="1:5" ht="50.1" customHeight="1" x14ac:dyDescent="0.25">
      <c r="A15" s="256"/>
      <c r="B15" s="254"/>
      <c r="C15" s="22">
        <v>3</v>
      </c>
      <c r="D15" s="24" t="s">
        <v>1081</v>
      </c>
      <c r="E15" s="255"/>
    </row>
    <row r="16" spans="1:5" ht="95.25" customHeight="1" x14ac:dyDescent="0.25">
      <c r="A16" s="256">
        <v>3</v>
      </c>
      <c r="B16" s="254" t="s">
        <v>79</v>
      </c>
      <c r="C16" s="22">
        <v>1</v>
      </c>
      <c r="D16" s="24" t="s">
        <v>80</v>
      </c>
      <c r="E16" s="24" t="s">
        <v>81</v>
      </c>
    </row>
    <row r="17" spans="1:5" ht="50.1" customHeight="1" x14ac:dyDescent="0.25">
      <c r="A17" s="256"/>
      <c r="B17" s="254"/>
      <c r="C17" s="22">
        <v>2</v>
      </c>
      <c r="D17" s="24"/>
      <c r="E17" s="24"/>
    </row>
    <row r="18" spans="1:5" ht="50.1" customHeight="1" x14ac:dyDescent="0.25">
      <c r="A18" s="256"/>
      <c r="B18" s="254"/>
      <c r="C18" s="22">
        <v>3</v>
      </c>
      <c r="D18" s="24"/>
      <c r="E18" s="24"/>
    </row>
    <row r="19" spans="1:5" ht="50.1" customHeight="1" x14ac:dyDescent="0.25">
      <c r="A19" s="256">
        <v>4</v>
      </c>
      <c r="B19" s="254" t="s">
        <v>88</v>
      </c>
      <c r="C19" s="22">
        <v>1</v>
      </c>
      <c r="D19" s="24" t="s">
        <v>89</v>
      </c>
      <c r="E19" s="24" t="s">
        <v>90</v>
      </c>
    </row>
    <row r="20" spans="1:5" ht="50.1" customHeight="1" x14ac:dyDescent="0.25">
      <c r="A20" s="256"/>
      <c r="B20" s="254"/>
      <c r="C20" s="22">
        <v>2</v>
      </c>
      <c r="D20" s="24" t="s">
        <v>97</v>
      </c>
      <c r="E20" s="24" t="s">
        <v>668</v>
      </c>
    </row>
    <row r="21" spans="1:5" ht="103.9" customHeight="1" x14ac:dyDescent="0.25">
      <c r="A21" s="256"/>
      <c r="B21" s="254"/>
      <c r="C21" s="22">
        <v>3</v>
      </c>
      <c r="D21" s="24" t="s">
        <v>103</v>
      </c>
      <c r="E21" s="24" t="s">
        <v>669</v>
      </c>
    </row>
    <row r="22" spans="1:5" ht="50.1" customHeight="1" x14ac:dyDescent="0.25">
      <c r="A22" s="256">
        <v>5</v>
      </c>
      <c r="B22" s="254" t="s">
        <v>109</v>
      </c>
      <c r="C22" s="22">
        <v>1</v>
      </c>
      <c r="D22" s="24" t="s">
        <v>110</v>
      </c>
      <c r="E22" s="255" t="s">
        <v>111</v>
      </c>
    </row>
    <row r="23" spans="1:5" ht="50.1" customHeight="1" x14ac:dyDescent="0.25">
      <c r="A23" s="256"/>
      <c r="B23" s="254"/>
      <c r="C23" s="22">
        <v>2</v>
      </c>
      <c r="D23" s="24" t="s">
        <v>119</v>
      </c>
      <c r="E23" s="255"/>
    </row>
    <row r="24" spans="1:5" ht="50.1" customHeight="1" x14ac:dyDescent="0.25">
      <c r="A24" s="256"/>
      <c r="B24" s="254"/>
      <c r="C24" s="22">
        <v>3</v>
      </c>
      <c r="D24" s="24" t="s">
        <v>124</v>
      </c>
      <c r="E24" s="255"/>
    </row>
    <row r="25" spans="1:5" ht="50.1" customHeight="1" x14ac:dyDescent="0.25">
      <c r="A25" s="256">
        <v>6</v>
      </c>
      <c r="B25" s="254" t="s">
        <v>130</v>
      </c>
      <c r="C25" s="22">
        <v>1</v>
      </c>
      <c r="D25" s="24" t="s">
        <v>670</v>
      </c>
      <c r="E25" s="255" t="s">
        <v>671</v>
      </c>
    </row>
    <row r="26" spans="1:5" ht="50.1" customHeight="1" x14ac:dyDescent="0.25">
      <c r="A26" s="256"/>
      <c r="B26" s="254"/>
      <c r="C26" s="22">
        <v>2</v>
      </c>
      <c r="D26" s="24" t="s">
        <v>137</v>
      </c>
      <c r="E26" s="255"/>
    </row>
    <row r="27" spans="1:5" ht="50.1" customHeight="1" x14ac:dyDescent="0.25">
      <c r="A27" s="256"/>
      <c r="B27" s="254"/>
      <c r="C27" s="22">
        <v>3</v>
      </c>
      <c r="D27" s="24" t="s">
        <v>142</v>
      </c>
      <c r="E27" s="255"/>
    </row>
    <row r="28" spans="1:5" ht="50.1" customHeight="1" x14ac:dyDescent="0.25">
      <c r="A28" s="256">
        <v>7</v>
      </c>
      <c r="B28" s="254" t="s">
        <v>150</v>
      </c>
      <c r="C28" s="22">
        <v>1</v>
      </c>
      <c r="D28" s="24" t="s">
        <v>151</v>
      </c>
      <c r="E28" s="255" t="s">
        <v>152</v>
      </c>
    </row>
    <row r="29" spans="1:5" ht="50.1" customHeight="1" x14ac:dyDescent="0.25">
      <c r="A29" s="256"/>
      <c r="B29" s="254"/>
      <c r="C29" s="22">
        <v>2</v>
      </c>
      <c r="D29" s="24"/>
      <c r="E29" s="255"/>
    </row>
    <row r="30" spans="1:5" ht="50.1" customHeight="1" x14ac:dyDescent="0.25">
      <c r="A30" s="256"/>
      <c r="B30" s="254"/>
      <c r="C30" s="22">
        <v>3</v>
      </c>
      <c r="D30" s="24"/>
      <c r="E30" s="255"/>
    </row>
    <row r="31" spans="1:5" ht="50.1" customHeight="1" x14ac:dyDescent="0.25">
      <c r="A31" s="256">
        <v>8</v>
      </c>
      <c r="B31" s="254" t="s">
        <v>157</v>
      </c>
      <c r="C31" s="22">
        <v>1</v>
      </c>
      <c r="D31" s="24" t="s">
        <v>1042</v>
      </c>
      <c r="E31" s="255" t="s">
        <v>158</v>
      </c>
    </row>
    <row r="32" spans="1:5" ht="50.1" customHeight="1" x14ac:dyDescent="0.25">
      <c r="A32" s="256"/>
      <c r="B32" s="254"/>
      <c r="C32" s="22">
        <v>2</v>
      </c>
      <c r="D32" s="24" t="s">
        <v>672</v>
      </c>
      <c r="E32" s="255"/>
    </row>
    <row r="33" spans="1:5" ht="50.1" customHeight="1" x14ac:dyDescent="0.25">
      <c r="A33" s="256"/>
      <c r="B33" s="254"/>
      <c r="C33" s="22">
        <v>3</v>
      </c>
      <c r="D33" s="24"/>
      <c r="E33" s="255"/>
    </row>
    <row r="34" spans="1:5" ht="50.1" customHeight="1" x14ac:dyDescent="0.25">
      <c r="A34" s="256">
        <v>9</v>
      </c>
      <c r="B34" s="254" t="s">
        <v>165</v>
      </c>
      <c r="C34" s="22">
        <v>1</v>
      </c>
      <c r="D34" s="24" t="s">
        <v>166</v>
      </c>
      <c r="E34" s="255" t="s">
        <v>167</v>
      </c>
    </row>
    <row r="35" spans="1:5" ht="50.1" customHeight="1" x14ac:dyDescent="0.25">
      <c r="A35" s="256"/>
      <c r="B35" s="254"/>
      <c r="C35" s="22">
        <v>2</v>
      </c>
      <c r="D35" s="24" t="s">
        <v>173</v>
      </c>
      <c r="E35" s="255"/>
    </row>
    <row r="36" spans="1:5" ht="50.1" customHeight="1" x14ac:dyDescent="0.25">
      <c r="A36" s="256"/>
      <c r="B36" s="254"/>
      <c r="C36" s="22">
        <v>3</v>
      </c>
      <c r="D36" s="24"/>
      <c r="E36" s="255"/>
    </row>
    <row r="37" spans="1:5" ht="50.1" customHeight="1" x14ac:dyDescent="0.25">
      <c r="A37" s="256">
        <v>10</v>
      </c>
      <c r="B37" s="254" t="s">
        <v>176</v>
      </c>
      <c r="C37" s="22">
        <v>1</v>
      </c>
      <c r="D37" s="24" t="s">
        <v>177</v>
      </c>
      <c r="E37" s="255" t="s">
        <v>178</v>
      </c>
    </row>
    <row r="38" spans="1:5" ht="50.1" customHeight="1" x14ac:dyDescent="0.25">
      <c r="A38" s="256"/>
      <c r="B38" s="254"/>
      <c r="C38" s="22">
        <v>2</v>
      </c>
      <c r="D38" s="24" t="s">
        <v>182</v>
      </c>
      <c r="E38" s="255"/>
    </row>
    <row r="39" spans="1:5" ht="50.1" customHeight="1" x14ac:dyDescent="0.25">
      <c r="A39" s="256"/>
      <c r="B39" s="254"/>
      <c r="C39" s="22">
        <v>3</v>
      </c>
      <c r="D39" s="24"/>
      <c r="E39" s="255"/>
    </row>
    <row r="40" spans="1:5" ht="50.1" customHeight="1" x14ac:dyDescent="0.25">
      <c r="A40" s="256">
        <v>11</v>
      </c>
      <c r="B40" s="254" t="s">
        <v>185</v>
      </c>
      <c r="C40" s="22">
        <v>1</v>
      </c>
      <c r="D40" s="39" t="s">
        <v>186</v>
      </c>
      <c r="E40" s="255" t="s">
        <v>187</v>
      </c>
    </row>
    <row r="41" spans="1:5" ht="50.1" customHeight="1" x14ac:dyDescent="0.25">
      <c r="A41" s="256"/>
      <c r="B41" s="254"/>
      <c r="C41" s="22">
        <v>2</v>
      </c>
      <c r="D41" s="39" t="s">
        <v>196</v>
      </c>
      <c r="E41" s="255"/>
    </row>
    <row r="42" spans="1:5" ht="50.1" customHeight="1" x14ac:dyDescent="0.25">
      <c r="A42" s="256"/>
      <c r="B42" s="254"/>
      <c r="C42" s="22">
        <v>3</v>
      </c>
      <c r="D42" s="40"/>
      <c r="E42" s="255"/>
    </row>
    <row r="43" spans="1:5" ht="50.1" customHeight="1" x14ac:dyDescent="0.25">
      <c r="A43" s="256">
        <v>12</v>
      </c>
      <c r="B43" s="254" t="s">
        <v>197</v>
      </c>
      <c r="C43" s="22">
        <v>1</v>
      </c>
      <c r="D43" s="39" t="s">
        <v>673</v>
      </c>
      <c r="E43" s="255" t="s">
        <v>199</v>
      </c>
    </row>
    <row r="44" spans="1:5" ht="50.1" customHeight="1" x14ac:dyDescent="0.25">
      <c r="A44" s="256"/>
      <c r="B44" s="254"/>
      <c r="C44" s="22">
        <v>2</v>
      </c>
      <c r="D44" s="39" t="s">
        <v>205</v>
      </c>
      <c r="E44" s="255"/>
    </row>
    <row r="45" spans="1:5" ht="50.1" customHeight="1" x14ac:dyDescent="0.25">
      <c r="A45" s="256"/>
      <c r="B45" s="254"/>
      <c r="C45" s="22">
        <v>3</v>
      </c>
      <c r="D45" s="39" t="s">
        <v>206</v>
      </c>
      <c r="E45" s="255"/>
    </row>
    <row r="46" spans="1:5" ht="50.1" customHeight="1" x14ac:dyDescent="0.25">
      <c r="A46" s="256">
        <v>13</v>
      </c>
      <c r="B46" s="254" t="s">
        <v>212</v>
      </c>
      <c r="C46" s="22">
        <v>1</v>
      </c>
      <c r="D46" s="39" t="s">
        <v>213</v>
      </c>
      <c r="E46" s="255" t="s">
        <v>674</v>
      </c>
    </row>
    <row r="47" spans="1:5" ht="50.1" customHeight="1" x14ac:dyDescent="0.25">
      <c r="A47" s="256"/>
      <c r="B47" s="254"/>
      <c r="C47" s="22">
        <v>2</v>
      </c>
      <c r="D47" s="39" t="s">
        <v>214</v>
      </c>
      <c r="E47" s="255"/>
    </row>
    <row r="48" spans="1:5" ht="50.1" customHeight="1" x14ac:dyDescent="0.25">
      <c r="A48" s="256"/>
      <c r="B48" s="254"/>
      <c r="C48" s="22">
        <v>3</v>
      </c>
      <c r="D48" s="39"/>
      <c r="E48" s="255"/>
    </row>
    <row r="49" spans="1:5" ht="50.1" customHeight="1" x14ac:dyDescent="0.25">
      <c r="A49" s="256">
        <v>14</v>
      </c>
      <c r="B49" s="254" t="s">
        <v>222</v>
      </c>
      <c r="C49" s="22">
        <v>1</v>
      </c>
      <c r="D49" s="39" t="s">
        <v>223</v>
      </c>
      <c r="E49" s="255" t="s">
        <v>224</v>
      </c>
    </row>
    <row r="50" spans="1:5" ht="50.1" customHeight="1" x14ac:dyDescent="0.25">
      <c r="A50" s="256"/>
      <c r="B50" s="254"/>
      <c r="C50" s="22">
        <v>2</v>
      </c>
      <c r="D50" s="39" t="s">
        <v>230</v>
      </c>
      <c r="E50" s="255"/>
    </row>
    <row r="51" spans="1:5" ht="50.1" customHeight="1" x14ac:dyDescent="0.25">
      <c r="A51" s="256"/>
      <c r="B51" s="254"/>
      <c r="C51" s="22">
        <v>3</v>
      </c>
      <c r="D51" s="39"/>
      <c r="E51" s="255"/>
    </row>
    <row r="52" spans="1:5" ht="50.1" customHeight="1" x14ac:dyDescent="0.25">
      <c r="A52" s="256">
        <v>15</v>
      </c>
      <c r="B52" s="254" t="s">
        <v>236</v>
      </c>
      <c r="C52" s="22">
        <v>1</v>
      </c>
      <c r="D52" s="39" t="s">
        <v>213</v>
      </c>
      <c r="E52" s="255" t="s">
        <v>237</v>
      </c>
    </row>
    <row r="53" spans="1:5" ht="50.1" customHeight="1" x14ac:dyDescent="0.25">
      <c r="A53" s="256"/>
      <c r="B53" s="254"/>
      <c r="C53" s="22">
        <v>2</v>
      </c>
      <c r="D53" s="39"/>
      <c r="E53" s="255"/>
    </row>
    <row r="54" spans="1:5" ht="50.1" customHeight="1" x14ac:dyDescent="0.25">
      <c r="A54" s="256"/>
      <c r="B54" s="254"/>
      <c r="C54" s="22">
        <v>3</v>
      </c>
      <c r="D54" s="39"/>
      <c r="E54" s="255"/>
    </row>
    <row r="55" spans="1:5" ht="50.1" customHeight="1" x14ac:dyDescent="0.25">
      <c r="A55" s="256">
        <v>16</v>
      </c>
      <c r="B55" s="254" t="s">
        <v>238</v>
      </c>
      <c r="C55" s="22">
        <v>1</v>
      </c>
      <c r="D55" s="39" t="s">
        <v>239</v>
      </c>
      <c r="E55" s="255" t="s">
        <v>240</v>
      </c>
    </row>
    <row r="56" spans="1:5" ht="50.1" customHeight="1" x14ac:dyDescent="0.25">
      <c r="A56" s="256"/>
      <c r="B56" s="254"/>
      <c r="C56" s="22">
        <v>2</v>
      </c>
      <c r="D56" s="39" t="s">
        <v>247</v>
      </c>
      <c r="E56" s="255"/>
    </row>
    <row r="57" spans="1:5" ht="50.1" customHeight="1" x14ac:dyDescent="0.25">
      <c r="A57" s="256"/>
      <c r="B57" s="254"/>
      <c r="C57" s="22">
        <v>3</v>
      </c>
      <c r="E57" s="255"/>
    </row>
    <row r="58" spans="1:5" ht="50.1" customHeight="1" x14ac:dyDescent="0.25">
      <c r="A58" s="256">
        <v>17</v>
      </c>
      <c r="B58" s="254" t="s">
        <v>248</v>
      </c>
      <c r="C58" s="22">
        <v>1</v>
      </c>
      <c r="D58" s="39" t="s">
        <v>249</v>
      </c>
      <c r="E58" s="255" t="s">
        <v>250</v>
      </c>
    </row>
    <row r="59" spans="1:5" ht="50.1" customHeight="1" x14ac:dyDescent="0.25">
      <c r="A59" s="256"/>
      <c r="B59" s="254"/>
      <c r="C59" s="22">
        <v>2</v>
      </c>
      <c r="D59" s="39" t="s">
        <v>256</v>
      </c>
      <c r="E59" s="255"/>
    </row>
    <row r="60" spans="1:5" ht="50.1" customHeight="1" x14ac:dyDescent="0.25">
      <c r="A60" s="256"/>
      <c r="B60" s="254"/>
      <c r="C60" s="22">
        <v>3</v>
      </c>
      <c r="E60" s="255"/>
    </row>
    <row r="61" spans="1:5" ht="50.1" customHeight="1" x14ac:dyDescent="0.25">
      <c r="A61" s="256">
        <v>18</v>
      </c>
      <c r="B61" s="263" t="s">
        <v>257</v>
      </c>
      <c r="C61" s="22">
        <v>1</v>
      </c>
      <c r="D61" s="39" t="s">
        <v>186</v>
      </c>
      <c r="E61" s="255" t="s">
        <v>675</v>
      </c>
    </row>
    <row r="62" spans="1:5" ht="50.1" customHeight="1" x14ac:dyDescent="0.25">
      <c r="A62" s="256"/>
      <c r="B62" s="263"/>
      <c r="C62" s="22">
        <v>2</v>
      </c>
      <c r="D62" s="26" t="s">
        <v>264</v>
      </c>
      <c r="E62" s="255"/>
    </row>
    <row r="63" spans="1:5" ht="50.1" customHeight="1" x14ac:dyDescent="0.25">
      <c r="A63" s="256"/>
      <c r="B63" s="263"/>
      <c r="C63" s="22">
        <v>3</v>
      </c>
      <c r="D63" s="39" t="s">
        <v>247</v>
      </c>
      <c r="E63" s="255"/>
    </row>
    <row r="64" spans="1:5" ht="50.1" customHeight="1" x14ac:dyDescent="0.25">
      <c r="A64" s="256">
        <v>19</v>
      </c>
      <c r="B64" s="263" t="s">
        <v>267</v>
      </c>
      <c r="C64" s="22">
        <v>1</v>
      </c>
      <c r="D64" s="13" t="s">
        <v>268</v>
      </c>
      <c r="E64" s="255" t="s">
        <v>269</v>
      </c>
    </row>
    <row r="65" spans="1:5" ht="50.1" customHeight="1" x14ac:dyDescent="0.25">
      <c r="A65" s="256"/>
      <c r="B65" s="263"/>
      <c r="C65" s="22">
        <v>2</v>
      </c>
      <c r="D65" s="13" t="s">
        <v>275</v>
      </c>
      <c r="E65" s="255"/>
    </row>
    <row r="66" spans="1:5" ht="50.1" customHeight="1" x14ac:dyDescent="0.25">
      <c r="A66" s="256"/>
      <c r="B66" s="263"/>
      <c r="C66" s="22">
        <v>3</v>
      </c>
      <c r="D66" s="13" t="s">
        <v>247</v>
      </c>
      <c r="E66" s="255"/>
    </row>
    <row r="67" spans="1:5" ht="50.1" customHeight="1" x14ac:dyDescent="0.25">
      <c r="A67" s="256">
        <v>20</v>
      </c>
      <c r="B67" s="263" t="s">
        <v>276</v>
      </c>
      <c r="C67" s="22">
        <v>1</v>
      </c>
      <c r="D67" s="13" t="s">
        <v>277</v>
      </c>
      <c r="E67" s="200" t="s">
        <v>278</v>
      </c>
    </row>
    <row r="68" spans="1:5" ht="50.1" customHeight="1" x14ac:dyDescent="0.25">
      <c r="A68" s="256"/>
      <c r="B68" s="263"/>
      <c r="C68" s="22">
        <v>2</v>
      </c>
      <c r="D68" s="13" t="s">
        <v>196</v>
      </c>
      <c r="E68" s="200"/>
    </row>
    <row r="69" spans="1:5" ht="50.1" customHeight="1" x14ac:dyDescent="0.25">
      <c r="A69" s="256"/>
      <c r="B69" s="263"/>
      <c r="C69" s="22">
        <v>3</v>
      </c>
      <c r="D69" s="13"/>
      <c r="E69" s="200"/>
    </row>
    <row r="70" spans="1:5" ht="50.1" customHeight="1" x14ac:dyDescent="0.25">
      <c r="A70" s="256">
        <v>21</v>
      </c>
      <c r="B70" s="254" t="s">
        <v>286</v>
      </c>
      <c r="C70" s="22">
        <v>1</v>
      </c>
      <c r="D70" s="24" t="s">
        <v>287</v>
      </c>
      <c r="E70" s="255" t="s">
        <v>288</v>
      </c>
    </row>
    <row r="71" spans="1:5" ht="50.1" customHeight="1" x14ac:dyDescent="0.25">
      <c r="A71" s="256"/>
      <c r="B71" s="254"/>
      <c r="C71" s="22">
        <v>2</v>
      </c>
      <c r="D71" s="24" t="s">
        <v>295</v>
      </c>
      <c r="E71" s="255"/>
    </row>
    <row r="72" spans="1:5" ht="50.1" customHeight="1" x14ac:dyDescent="0.25">
      <c r="A72" s="256"/>
      <c r="B72" s="254"/>
      <c r="C72" s="22">
        <v>3</v>
      </c>
      <c r="E72" s="255"/>
    </row>
    <row r="73" spans="1:5" ht="50.1" customHeight="1" x14ac:dyDescent="0.25">
      <c r="A73" s="256">
        <v>22</v>
      </c>
      <c r="B73" s="254" t="s">
        <v>300</v>
      </c>
      <c r="C73" s="22">
        <v>1</v>
      </c>
      <c r="D73" s="24" t="s">
        <v>301</v>
      </c>
      <c r="E73" s="255" t="s">
        <v>302</v>
      </c>
    </row>
    <row r="74" spans="1:5" ht="50.1" customHeight="1" x14ac:dyDescent="0.25">
      <c r="A74" s="256"/>
      <c r="B74" s="254"/>
      <c r="C74" s="22">
        <v>2</v>
      </c>
      <c r="D74" s="24" t="s">
        <v>303</v>
      </c>
      <c r="E74" s="255"/>
    </row>
    <row r="75" spans="1:5" ht="50.1" customHeight="1" x14ac:dyDescent="0.25">
      <c r="A75" s="256"/>
      <c r="B75" s="254"/>
      <c r="C75" s="22">
        <v>3</v>
      </c>
      <c r="D75" s="24"/>
      <c r="E75" s="255"/>
    </row>
    <row r="76" spans="1:5" ht="50.1" customHeight="1" x14ac:dyDescent="0.25">
      <c r="A76" s="256">
        <v>23</v>
      </c>
      <c r="B76" s="254" t="s">
        <v>306</v>
      </c>
      <c r="C76" s="22">
        <v>1</v>
      </c>
      <c r="D76" s="39" t="s">
        <v>307</v>
      </c>
      <c r="E76" s="255" t="s">
        <v>308</v>
      </c>
    </row>
    <row r="77" spans="1:5" ht="50.1" customHeight="1" x14ac:dyDescent="0.25">
      <c r="A77" s="256"/>
      <c r="B77" s="254"/>
      <c r="C77" s="22">
        <v>2</v>
      </c>
      <c r="D77" s="39" t="s">
        <v>314</v>
      </c>
      <c r="E77" s="255"/>
    </row>
    <row r="78" spans="1:5" ht="50.1" customHeight="1" x14ac:dyDescent="0.25">
      <c r="A78" s="256"/>
      <c r="B78" s="254"/>
      <c r="C78" s="22">
        <v>3</v>
      </c>
      <c r="D78" s="39" t="s">
        <v>320</v>
      </c>
      <c r="E78" s="255"/>
    </row>
    <row r="79" spans="1:5" ht="50.1" customHeight="1" x14ac:dyDescent="0.25">
      <c r="A79" s="256">
        <v>24</v>
      </c>
      <c r="B79" s="254" t="s">
        <v>327</v>
      </c>
      <c r="C79" s="22">
        <v>1</v>
      </c>
      <c r="D79" s="39" t="s">
        <v>328</v>
      </c>
      <c r="E79" s="255" t="s">
        <v>329</v>
      </c>
    </row>
    <row r="80" spans="1:5" ht="50.1" customHeight="1" x14ac:dyDescent="0.25">
      <c r="A80" s="256"/>
      <c r="B80" s="254"/>
      <c r="C80" s="22">
        <v>2</v>
      </c>
      <c r="D80" s="39" t="s">
        <v>336</v>
      </c>
      <c r="E80" s="255"/>
    </row>
    <row r="81" spans="1:5" ht="50.1" customHeight="1" x14ac:dyDescent="0.25">
      <c r="A81" s="256"/>
      <c r="B81" s="254"/>
      <c r="C81" s="22">
        <v>3</v>
      </c>
      <c r="D81" s="39" t="s">
        <v>342</v>
      </c>
      <c r="E81" s="255"/>
    </row>
    <row r="82" spans="1:5" ht="50.1" customHeight="1" x14ac:dyDescent="0.25">
      <c r="A82" s="256">
        <v>25</v>
      </c>
      <c r="B82" s="254" t="s">
        <v>348</v>
      </c>
      <c r="C82" s="22">
        <v>1</v>
      </c>
      <c r="D82" s="24" t="s">
        <v>349</v>
      </c>
      <c r="E82" s="255" t="s">
        <v>350</v>
      </c>
    </row>
    <row r="83" spans="1:5" ht="50.1" customHeight="1" x14ac:dyDescent="0.25">
      <c r="A83" s="256"/>
      <c r="B83" s="254"/>
      <c r="C83" s="22">
        <v>2</v>
      </c>
      <c r="D83" s="24" t="s">
        <v>676</v>
      </c>
      <c r="E83" s="255"/>
    </row>
    <row r="84" spans="1:5" ht="50.1" customHeight="1" x14ac:dyDescent="0.25">
      <c r="A84" s="256"/>
      <c r="B84" s="254"/>
      <c r="C84" s="22">
        <v>3</v>
      </c>
      <c r="D84" s="13"/>
      <c r="E84" s="255"/>
    </row>
    <row r="85" spans="1:5" ht="50.1" customHeight="1" x14ac:dyDescent="0.25">
      <c r="A85" s="256">
        <v>26</v>
      </c>
      <c r="B85" s="254" t="s">
        <v>357</v>
      </c>
      <c r="C85" s="22">
        <v>1</v>
      </c>
      <c r="D85" s="39" t="s">
        <v>358</v>
      </c>
      <c r="E85" s="255" t="s">
        <v>359</v>
      </c>
    </row>
    <row r="86" spans="1:5" ht="50.1" customHeight="1" x14ac:dyDescent="0.25">
      <c r="A86" s="256"/>
      <c r="B86" s="254"/>
      <c r="C86" s="22">
        <v>2</v>
      </c>
      <c r="D86" s="39" t="s">
        <v>365</v>
      </c>
      <c r="E86" s="255"/>
    </row>
    <row r="87" spans="1:5" ht="50.1" customHeight="1" x14ac:dyDescent="0.25">
      <c r="A87" s="256"/>
      <c r="B87" s="254"/>
      <c r="C87" s="22">
        <v>3</v>
      </c>
      <c r="D87" s="39"/>
      <c r="E87" s="255"/>
    </row>
    <row r="88" spans="1:5" ht="50.1" customHeight="1" x14ac:dyDescent="0.25">
      <c r="A88" s="256">
        <v>27</v>
      </c>
      <c r="B88" s="254" t="s">
        <v>370</v>
      </c>
      <c r="C88" s="22">
        <v>1</v>
      </c>
      <c r="D88" s="39" t="s">
        <v>677</v>
      </c>
      <c r="E88" s="255" t="s">
        <v>372</v>
      </c>
    </row>
    <row r="89" spans="1:5" ht="50.1" customHeight="1" x14ac:dyDescent="0.25">
      <c r="A89" s="256"/>
      <c r="B89" s="254"/>
      <c r="C89" s="22">
        <v>2</v>
      </c>
      <c r="D89" s="39" t="s">
        <v>358</v>
      </c>
      <c r="E89" s="255"/>
    </row>
    <row r="90" spans="1:5" ht="50.1" customHeight="1" x14ac:dyDescent="0.25">
      <c r="A90" s="256"/>
      <c r="B90" s="254"/>
      <c r="C90" s="22">
        <v>3</v>
      </c>
      <c r="D90" s="39"/>
      <c r="E90" s="255"/>
    </row>
    <row r="91" spans="1:5" ht="50.1" customHeight="1" x14ac:dyDescent="0.25">
      <c r="A91" s="251">
        <v>28</v>
      </c>
      <c r="B91" s="257" t="str">
        <f>+'1. Identificación del riesgo'!C37</f>
        <v>Alterar o manipular  la información critica y sensible contenida en la liquidación del sistema de seguridad social buscando favorecimiento propio y/o de un tercero.</v>
      </c>
      <c r="C91" s="22">
        <v>1</v>
      </c>
      <c r="D91" s="148" t="s">
        <v>358</v>
      </c>
      <c r="E91" s="260" t="s">
        <v>944</v>
      </c>
    </row>
    <row r="92" spans="1:5" ht="50.1" customHeight="1" x14ac:dyDescent="0.25">
      <c r="A92" s="252"/>
      <c r="B92" s="258"/>
      <c r="C92" s="22">
        <v>2</v>
      </c>
      <c r="D92" s="148" t="s">
        <v>1043</v>
      </c>
      <c r="E92" s="261"/>
    </row>
    <row r="93" spans="1:5" ht="50.1" customHeight="1" x14ac:dyDescent="0.25">
      <c r="A93" s="253"/>
      <c r="B93" s="259"/>
      <c r="C93" s="22">
        <v>3</v>
      </c>
      <c r="D93" s="39"/>
      <c r="E93" s="262"/>
    </row>
    <row r="94" spans="1:5" ht="50.1" customHeight="1" x14ac:dyDescent="0.25">
      <c r="A94" s="251">
        <v>29</v>
      </c>
      <c r="B94" s="254" t="s">
        <v>380</v>
      </c>
      <c r="C94" s="22">
        <v>1</v>
      </c>
      <c r="D94" s="39" t="s">
        <v>358</v>
      </c>
      <c r="E94" s="255" t="s">
        <v>381</v>
      </c>
    </row>
    <row r="95" spans="1:5" ht="50.1" customHeight="1" x14ac:dyDescent="0.25">
      <c r="A95" s="252"/>
      <c r="B95" s="254"/>
      <c r="C95" s="22">
        <v>2</v>
      </c>
      <c r="D95" s="39" t="s">
        <v>387</v>
      </c>
      <c r="E95" s="255"/>
    </row>
    <row r="96" spans="1:5" ht="50.1" customHeight="1" x14ac:dyDescent="0.25">
      <c r="A96" s="253"/>
      <c r="B96" s="254"/>
      <c r="C96" s="22">
        <v>3</v>
      </c>
      <c r="D96" s="39" t="s">
        <v>388</v>
      </c>
      <c r="E96" s="255"/>
    </row>
    <row r="97" spans="1:5" ht="50.1" customHeight="1" x14ac:dyDescent="0.25">
      <c r="A97" s="251">
        <v>30</v>
      </c>
      <c r="B97" s="254" t="s">
        <v>390</v>
      </c>
      <c r="C97" s="22">
        <v>1</v>
      </c>
      <c r="D97" s="39" t="s">
        <v>391</v>
      </c>
      <c r="E97" s="255" t="s">
        <v>392</v>
      </c>
    </row>
    <row r="98" spans="1:5" ht="50.1" customHeight="1" x14ac:dyDescent="0.25">
      <c r="A98" s="252"/>
      <c r="B98" s="254"/>
      <c r="C98" s="22">
        <v>2</v>
      </c>
      <c r="D98" s="39" t="s">
        <v>358</v>
      </c>
      <c r="E98" s="255"/>
    </row>
    <row r="99" spans="1:5" ht="50.1" customHeight="1" x14ac:dyDescent="0.25">
      <c r="A99" s="253"/>
      <c r="B99" s="254"/>
      <c r="C99" s="22">
        <v>3</v>
      </c>
      <c r="D99" s="39"/>
      <c r="E99" s="255"/>
    </row>
    <row r="100" spans="1:5" ht="50.1" customHeight="1" x14ac:dyDescent="0.25">
      <c r="A100" s="251">
        <v>31</v>
      </c>
      <c r="B100" s="254" t="s">
        <v>398</v>
      </c>
      <c r="C100" s="22">
        <v>1</v>
      </c>
      <c r="D100" s="39" t="s">
        <v>399</v>
      </c>
      <c r="E100" s="255" t="s">
        <v>400</v>
      </c>
    </row>
    <row r="101" spans="1:5" ht="50.1" customHeight="1" x14ac:dyDescent="0.25">
      <c r="A101" s="252"/>
      <c r="B101" s="254"/>
      <c r="C101" s="22">
        <v>2</v>
      </c>
      <c r="D101" s="39" t="s">
        <v>405</v>
      </c>
      <c r="E101" s="255"/>
    </row>
    <row r="102" spans="1:5" ht="50.1" customHeight="1" x14ac:dyDescent="0.25">
      <c r="A102" s="253"/>
      <c r="B102" s="254"/>
      <c r="C102" s="22">
        <v>3</v>
      </c>
      <c r="D102" s="39"/>
      <c r="E102" s="255"/>
    </row>
    <row r="103" spans="1:5" ht="50.1" customHeight="1" x14ac:dyDescent="0.25">
      <c r="A103" s="251">
        <v>32</v>
      </c>
      <c r="B103" s="254" t="s">
        <v>414</v>
      </c>
      <c r="C103" s="22">
        <v>1</v>
      </c>
      <c r="D103" s="39" t="s">
        <v>415</v>
      </c>
      <c r="E103" s="255" t="s">
        <v>416</v>
      </c>
    </row>
    <row r="104" spans="1:5" ht="50.1" customHeight="1" x14ac:dyDescent="0.25">
      <c r="A104" s="252"/>
      <c r="B104" s="254"/>
      <c r="C104" s="22">
        <v>2</v>
      </c>
      <c r="D104" s="39" t="s">
        <v>405</v>
      </c>
      <c r="E104" s="255"/>
    </row>
    <row r="105" spans="1:5" ht="50.1" customHeight="1" x14ac:dyDescent="0.25">
      <c r="A105" s="253"/>
      <c r="B105" s="254"/>
      <c r="C105" s="22">
        <v>3</v>
      </c>
      <c r="D105" s="39"/>
      <c r="E105" s="255"/>
    </row>
    <row r="106" spans="1:5" ht="50.1" customHeight="1" x14ac:dyDescent="0.25">
      <c r="A106" s="251">
        <v>33</v>
      </c>
      <c r="B106" s="254" t="s">
        <v>427</v>
      </c>
      <c r="C106" s="22">
        <v>1</v>
      </c>
      <c r="D106" s="39" t="s">
        <v>428</v>
      </c>
      <c r="E106" s="255" t="s">
        <v>429</v>
      </c>
    </row>
    <row r="107" spans="1:5" ht="50.1" customHeight="1" x14ac:dyDescent="0.25">
      <c r="A107" s="252"/>
      <c r="B107" s="254"/>
      <c r="C107" s="22">
        <v>2</v>
      </c>
      <c r="D107" s="39" t="s">
        <v>435</v>
      </c>
      <c r="E107" s="255"/>
    </row>
    <row r="108" spans="1:5" ht="50.1" customHeight="1" x14ac:dyDescent="0.25">
      <c r="A108" s="253"/>
      <c r="B108" s="254"/>
      <c r="C108" s="22">
        <v>3</v>
      </c>
      <c r="D108" s="39"/>
      <c r="E108" s="255"/>
    </row>
    <row r="109" spans="1:5" ht="50.1" customHeight="1" x14ac:dyDescent="0.25">
      <c r="A109" s="251">
        <v>34</v>
      </c>
      <c r="B109" s="254" t="s">
        <v>436</v>
      </c>
      <c r="C109" s="22">
        <v>1</v>
      </c>
      <c r="D109" s="39" t="s">
        <v>437</v>
      </c>
      <c r="E109" s="255" t="s">
        <v>438</v>
      </c>
    </row>
    <row r="110" spans="1:5" ht="50.1" customHeight="1" x14ac:dyDescent="0.25">
      <c r="A110" s="252"/>
      <c r="B110" s="254"/>
      <c r="C110" s="22">
        <v>2</v>
      </c>
      <c r="D110" s="39" t="s">
        <v>205</v>
      </c>
      <c r="E110" s="255"/>
    </row>
    <row r="111" spans="1:5" ht="50.1" customHeight="1" x14ac:dyDescent="0.25">
      <c r="A111" s="253"/>
      <c r="B111" s="254"/>
      <c r="C111" s="22">
        <v>3</v>
      </c>
      <c r="E111" s="255"/>
    </row>
    <row r="112" spans="1:5" ht="50.1" customHeight="1" x14ac:dyDescent="0.25">
      <c r="A112" s="251">
        <v>35</v>
      </c>
      <c r="B112" s="254" t="s">
        <v>445</v>
      </c>
      <c r="C112" s="22">
        <v>1</v>
      </c>
      <c r="D112" s="39" t="s">
        <v>249</v>
      </c>
      <c r="E112" s="255" t="s">
        <v>678</v>
      </c>
    </row>
    <row r="113" spans="1:5" ht="50.1" customHeight="1" x14ac:dyDescent="0.25">
      <c r="A113" s="252"/>
      <c r="B113" s="254"/>
      <c r="C113" s="22">
        <v>2</v>
      </c>
      <c r="D113" s="39" t="s">
        <v>451</v>
      </c>
      <c r="E113" s="255"/>
    </row>
    <row r="114" spans="1:5" ht="50.1" customHeight="1" x14ac:dyDescent="0.25">
      <c r="A114" s="253"/>
      <c r="B114" s="254"/>
      <c r="C114" s="22">
        <v>3</v>
      </c>
      <c r="D114" s="39"/>
      <c r="E114" s="255"/>
    </row>
    <row r="115" spans="1:5" ht="29.25" customHeight="1" x14ac:dyDescent="0.25">
      <c r="A115" s="251">
        <v>36</v>
      </c>
      <c r="B115" s="254" t="s">
        <v>454</v>
      </c>
      <c r="C115" s="22">
        <v>1</v>
      </c>
      <c r="D115" s="39" t="s">
        <v>455</v>
      </c>
      <c r="E115" s="255" t="s">
        <v>456</v>
      </c>
    </row>
    <row r="116" spans="1:5" ht="30.75" customHeight="1" x14ac:dyDescent="0.25">
      <c r="A116" s="252"/>
      <c r="B116" s="254"/>
      <c r="C116" s="22">
        <v>2</v>
      </c>
      <c r="D116" s="39" t="s">
        <v>358</v>
      </c>
      <c r="E116" s="255"/>
    </row>
    <row r="117" spans="1:5" ht="27" customHeight="1" x14ac:dyDescent="0.25">
      <c r="A117" s="253"/>
      <c r="B117" s="254"/>
      <c r="C117" s="22">
        <v>3</v>
      </c>
      <c r="D117" s="39"/>
      <c r="E117" s="255"/>
    </row>
    <row r="118" spans="1:5" ht="15" customHeight="1" x14ac:dyDescent="0.25">
      <c r="A118" s="251">
        <v>37</v>
      </c>
      <c r="B118" s="254" t="s">
        <v>463</v>
      </c>
      <c r="C118" s="22">
        <v>1</v>
      </c>
      <c r="D118" s="39" t="s">
        <v>464</v>
      </c>
      <c r="E118" s="255" t="s">
        <v>465</v>
      </c>
    </row>
    <row r="119" spans="1:5" ht="44.25" customHeight="1" x14ac:dyDescent="0.25">
      <c r="A119" s="252"/>
      <c r="B119" s="254"/>
      <c r="C119" s="22">
        <v>2</v>
      </c>
      <c r="D119" s="39" t="s">
        <v>679</v>
      </c>
      <c r="E119" s="255"/>
    </row>
    <row r="120" spans="1:5" ht="33.75" customHeight="1" x14ac:dyDescent="0.25">
      <c r="A120" s="253"/>
      <c r="B120" s="254"/>
      <c r="C120" s="22">
        <v>3</v>
      </c>
      <c r="D120" s="39" t="s">
        <v>358</v>
      </c>
      <c r="E120" s="255"/>
    </row>
    <row r="121" spans="1:5" ht="15" customHeight="1" x14ac:dyDescent="0.25">
      <c r="A121" s="251">
        <v>38</v>
      </c>
      <c r="B121" s="254" t="s">
        <v>480</v>
      </c>
      <c r="C121" s="22">
        <v>1</v>
      </c>
      <c r="D121" s="39" t="s">
        <v>481</v>
      </c>
      <c r="E121" s="255" t="s">
        <v>482</v>
      </c>
    </row>
    <row r="122" spans="1:5" ht="20.100000000000001" customHeight="1" x14ac:dyDescent="0.25">
      <c r="A122" s="252"/>
      <c r="B122" s="254"/>
      <c r="C122" s="22">
        <v>2</v>
      </c>
      <c r="D122" s="39" t="s">
        <v>483</v>
      </c>
      <c r="E122" s="255"/>
    </row>
    <row r="123" spans="1:5" ht="21.4" customHeight="1" x14ac:dyDescent="0.25">
      <c r="A123" s="253"/>
      <c r="B123" s="254"/>
      <c r="C123" s="22">
        <v>3</v>
      </c>
      <c r="D123" s="39" t="s">
        <v>358</v>
      </c>
      <c r="E123" s="255"/>
    </row>
    <row r="124" spans="1:5" ht="24" customHeight="1" x14ac:dyDescent="0.25">
      <c r="A124" s="251">
        <v>39</v>
      </c>
      <c r="B124" s="254" t="s">
        <v>494</v>
      </c>
      <c r="C124" s="22">
        <v>1</v>
      </c>
      <c r="D124" s="39" t="s">
        <v>495</v>
      </c>
      <c r="E124" s="255" t="s">
        <v>680</v>
      </c>
    </row>
    <row r="125" spans="1:5" ht="42.75" customHeight="1" x14ac:dyDescent="0.25">
      <c r="A125" s="252"/>
      <c r="B125" s="254"/>
      <c r="C125" s="22">
        <v>2</v>
      </c>
      <c r="D125" s="13" t="s">
        <v>681</v>
      </c>
      <c r="E125" s="255"/>
    </row>
    <row r="126" spans="1:5" ht="21.4" customHeight="1" x14ac:dyDescent="0.25">
      <c r="A126" s="253"/>
      <c r="B126" s="254"/>
      <c r="C126" s="22">
        <v>3</v>
      </c>
      <c r="E126" s="255"/>
    </row>
    <row r="127" spans="1:5" ht="24.6" customHeight="1" x14ac:dyDescent="0.25">
      <c r="A127" s="251">
        <v>40</v>
      </c>
      <c r="B127" s="254" t="s">
        <v>501</v>
      </c>
      <c r="C127" s="22">
        <v>1</v>
      </c>
      <c r="D127" s="39" t="s">
        <v>481</v>
      </c>
      <c r="E127" s="255" t="s">
        <v>682</v>
      </c>
    </row>
    <row r="128" spans="1:5" ht="30" customHeight="1" x14ac:dyDescent="0.25">
      <c r="A128" s="252"/>
      <c r="B128" s="254"/>
      <c r="C128" s="22">
        <v>2</v>
      </c>
      <c r="D128" s="39" t="s">
        <v>358</v>
      </c>
      <c r="E128" s="255"/>
    </row>
    <row r="129" spans="1:5" ht="26.1" customHeight="1" x14ac:dyDescent="0.25">
      <c r="A129" s="253"/>
      <c r="B129" s="254"/>
      <c r="C129" s="22">
        <v>3</v>
      </c>
      <c r="D129" s="39"/>
      <c r="E129" s="255"/>
    </row>
    <row r="130" spans="1:5" ht="15" customHeight="1" x14ac:dyDescent="0.25">
      <c r="A130" s="251">
        <v>41</v>
      </c>
      <c r="B130" s="254" t="s">
        <v>508</v>
      </c>
      <c r="C130" s="22">
        <v>1</v>
      </c>
      <c r="D130" s="39" t="s">
        <v>509</v>
      </c>
      <c r="E130" s="255" t="s">
        <v>510</v>
      </c>
    </row>
    <row r="131" spans="1:5" ht="15" customHeight="1" x14ac:dyDescent="0.25">
      <c r="A131" s="252"/>
      <c r="B131" s="254"/>
      <c r="C131" s="22">
        <v>2</v>
      </c>
      <c r="D131" s="39" t="s">
        <v>358</v>
      </c>
      <c r="E131" s="255"/>
    </row>
    <row r="132" spans="1:5" ht="15" customHeight="1" x14ac:dyDescent="0.25">
      <c r="A132" s="253"/>
      <c r="B132" s="254"/>
      <c r="C132" s="22">
        <v>3</v>
      </c>
      <c r="D132" s="39"/>
      <c r="E132" s="255"/>
    </row>
    <row r="133" spans="1:5" ht="30" customHeight="1" x14ac:dyDescent="0.25">
      <c r="A133" s="251">
        <v>42</v>
      </c>
      <c r="B133" s="254" t="s">
        <v>516</v>
      </c>
      <c r="C133" s="22">
        <v>1</v>
      </c>
      <c r="D133" s="39" t="s">
        <v>464</v>
      </c>
      <c r="E133" s="255" t="s">
        <v>517</v>
      </c>
    </row>
    <row r="134" spans="1:5" ht="36" customHeight="1" x14ac:dyDescent="0.25">
      <c r="A134" s="252"/>
      <c r="B134" s="254"/>
      <c r="C134" s="22">
        <v>2</v>
      </c>
      <c r="D134" s="39" t="s">
        <v>358</v>
      </c>
      <c r="E134" s="255"/>
    </row>
    <row r="135" spans="1:5" ht="36" customHeight="1" x14ac:dyDescent="0.25">
      <c r="A135" s="253"/>
      <c r="B135" s="254"/>
      <c r="C135" s="22">
        <v>3</v>
      </c>
      <c r="E135" s="255"/>
    </row>
    <row r="136" spans="1:5" ht="32.25" customHeight="1" x14ac:dyDescent="0.25">
      <c r="A136" s="251">
        <v>43</v>
      </c>
      <c r="B136" s="254" t="s">
        <v>524</v>
      </c>
      <c r="C136" s="22">
        <v>1</v>
      </c>
      <c r="D136" s="39" t="s">
        <v>481</v>
      </c>
      <c r="E136" s="255" t="s">
        <v>482</v>
      </c>
    </row>
    <row r="137" spans="1:5" ht="35.25" customHeight="1" x14ac:dyDescent="0.25">
      <c r="A137" s="252"/>
      <c r="B137" s="254"/>
      <c r="C137" s="22">
        <v>2</v>
      </c>
      <c r="D137" s="39" t="s">
        <v>483</v>
      </c>
      <c r="E137" s="255"/>
    </row>
    <row r="138" spans="1:5" ht="39" customHeight="1" x14ac:dyDescent="0.25">
      <c r="A138" s="253"/>
      <c r="B138" s="254"/>
      <c r="C138" s="22">
        <v>3</v>
      </c>
      <c r="D138" s="39" t="s">
        <v>358</v>
      </c>
      <c r="E138" s="255"/>
    </row>
    <row r="139" spans="1:5" ht="29.25" customHeight="1" x14ac:dyDescent="0.25">
      <c r="A139" s="251">
        <v>44</v>
      </c>
      <c r="B139" s="254" t="s">
        <v>533</v>
      </c>
      <c r="C139" s="22">
        <v>1</v>
      </c>
      <c r="D139" s="39" t="s">
        <v>481</v>
      </c>
      <c r="E139" s="255" t="s">
        <v>534</v>
      </c>
    </row>
    <row r="140" spans="1:5" ht="32.25" customHeight="1" x14ac:dyDescent="0.25">
      <c r="A140" s="252"/>
      <c r="B140" s="254"/>
      <c r="C140" s="22">
        <v>2</v>
      </c>
      <c r="D140" s="39" t="s">
        <v>455</v>
      </c>
      <c r="E140" s="255"/>
    </row>
    <row r="141" spans="1:5" ht="54.75" customHeight="1" x14ac:dyDescent="0.25">
      <c r="A141" s="253"/>
      <c r="B141" s="254"/>
      <c r="C141" s="22">
        <v>3</v>
      </c>
      <c r="D141" s="13" t="s">
        <v>535</v>
      </c>
      <c r="E141" s="255"/>
    </row>
    <row r="142" spans="1:5" ht="24.75" customHeight="1" x14ac:dyDescent="0.25">
      <c r="A142" s="251">
        <v>45</v>
      </c>
      <c r="B142" s="254" t="s">
        <v>539</v>
      </c>
      <c r="C142" s="22">
        <v>1</v>
      </c>
      <c r="D142" s="39" t="s">
        <v>540</v>
      </c>
      <c r="E142" s="255" t="s">
        <v>541</v>
      </c>
    </row>
    <row r="143" spans="1:5" ht="21.75" customHeight="1" x14ac:dyDescent="0.25">
      <c r="A143" s="252"/>
      <c r="B143" s="254"/>
      <c r="C143" s="22">
        <v>2</v>
      </c>
      <c r="D143" s="39" t="s">
        <v>546</v>
      </c>
      <c r="E143" s="255"/>
    </row>
    <row r="144" spans="1:5" ht="34.5" customHeight="1" x14ac:dyDescent="0.25">
      <c r="A144" s="253"/>
      <c r="B144" s="254"/>
      <c r="C144" s="22">
        <v>3</v>
      </c>
      <c r="D144" s="39" t="s">
        <v>552</v>
      </c>
      <c r="E144" s="255"/>
    </row>
    <row r="145" spans="1:5" ht="15" customHeight="1" x14ac:dyDescent="0.25">
      <c r="A145" s="251">
        <v>46</v>
      </c>
      <c r="B145" s="254" t="s">
        <v>555</v>
      </c>
      <c r="C145" s="22">
        <v>1</v>
      </c>
      <c r="D145" s="39" t="s">
        <v>358</v>
      </c>
      <c r="E145" s="255" t="s">
        <v>556</v>
      </c>
    </row>
    <row r="146" spans="1:5" ht="36.200000000000003" customHeight="1" x14ac:dyDescent="0.25">
      <c r="A146" s="252"/>
      <c r="B146" s="254"/>
      <c r="C146" s="22">
        <v>2</v>
      </c>
      <c r="D146" s="39" t="s">
        <v>561</v>
      </c>
      <c r="E146" s="255"/>
    </row>
    <row r="147" spans="1:5" ht="40.700000000000003" customHeight="1" x14ac:dyDescent="0.25">
      <c r="A147" s="253"/>
      <c r="B147" s="254"/>
      <c r="C147" s="22">
        <v>3</v>
      </c>
      <c r="D147" s="39" t="s">
        <v>563</v>
      </c>
      <c r="E147" s="255"/>
    </row>
    <row r="148" spans="1:5" ht="21" customHeight="1" x14ac:dyDescent="0.25">
      <c r="A148" s="251">
        <v>47</v>
      </c>
      <c r="B148" s="254" t="s">
        <v>567</v>
      </c>
      <c r="C148" s="22">
        <v>1</v>
      </c>
      <c r="D148" s="39" t="s">
        <v>391</v>
      </c>
      <c r="E148" s="255" t="s">
        <v>556</v>
      </c>
    </row>
    <row r="149" spans="1:5" ht="33" customHeight="1" x14ac:dyDescent="0.25">
      <c r="A149" s="252"/>
      <c r="B149" s="254"/>
      <c r="C149" s="22">
        <v>2</v>
      </c>
      <c r="D149" s="39" t="s">
        <v>358</v>
      </c>
      <c r="E149" s="255"/>
    </row>
    <row r="150" spans="1:5" ht="40.5" customHeight="1" x14ac:dyDescent="0.25">
      <c r="A150" s="253"/>
      <c r="B150" s="254"/>
      <c r="C150" s="22">
        <v>3</v>
      </c>
      <c r="D150" s="39" t="s">
        <v>683</v>
      </c>
      <c r="E150" s="255"/>
    </row>
    <row r="151" spans="1:5" ht="48" customHeight="1" x14ac:dyDescent="0.25">
      <c r="A151" s="251">
        <v>48</v>
      </c>
      <c r="B151" s="254" t="s">
        <v>570</v>
      </c>
      <c r="C151" s="22">
        <v>1</v>
      </c>
      <c r="D151" s="39" t="s">
        <v>571</v>
      </c>
      <c r="E151" s="255" t="s">
        <v>572</v>
      </c>
    </row>
    <row r="152" spans="1:5" ht="33" customHeight="1" x14ac:dyDescent="0.25">
      <c r="A152" s="252"/>
      <c r="B152" s="254"/>
      <c r="C152" s="22">
        <v>2</v>
      </c>
      <c r="D152" s="39" t="s">
        <v>573</v>
      </c>
      <c r="E152" s="255"/>
    </row>
    <row r="153" spans="1:5" ht="30.75" customHeight="1" x14ac:dyDescent="0.25">
      <c r="A153" s="253"/>
      <c r="B153" s="254"/>
      <c r="C153" s="22">
        <v>3</v>
      </c>
      <c r="D153" s="39"/>
      <c r="E153" s="255"/>
    </row>
    <row r="154" spans="1:5" ht="30.75" customHeight="1" x14ac:dyDescent="0.25">
      <c r="A154" s="251">
        <v>49</v>
      </c>
      <c r="B154" s="254" t="s">
        <v>578</v>
      </c>
      <c r="C154" s="22">
        <v>1</v>
      </c>
      <c r="D154" s="39" t="s">
        <v>579</v>
      </c>
      <c r="E154" s="255" t="s">
        <v>580</v>
      </c>
    </row>
    <row r="155" spans="1:5" ht="15" customHeight="1" x14ac:dyDescent="0.25">
      <c r="A155" s="252"/>
      <c r="B155" s="254"/>
      <c r="C155" s="22">
        <v>2</v>
      </c>
      <c r="D155" s="39"/>
      <c r="E155" s="255"/>
    </row>
    <row r="156" spans="1:5" ht="46.5" customHeight="1" x14ac:dyDescent="0.25">
      <c r="A156" s="253"/>
      <c r="B156" s="254"/>
      <c r="C156" s="22">
        <v>3</v>
      </c>
      <c r="D156" s="39"/>
      <c r="E156" s="255"/>
    </row>
    <row r="157" spans="1:5" ht="46.5" customHeight="1" x14ac:dyDescent="0.25">
      <c r="A157" s="251">
        <v>50</v>
      </c>
      <c r="B157" s="254" t="s">
        <v>581</v>
      </c>
      <c r="C157" s="22">
        <v>1</v>
      </c>
      <c r="D157" s="39" t="s">
        <v>451</v>
      </c>
      <c r="E157" s="255" t="s">
        <v>582</v>
      </c>
    </row>
    <row r="158" spans="1:5" ht="46.5" customHeight="1" x14ac:dyDescent="0.25">
      <c r="A158" s="252"/>
      <c r="B158" s="254"/>
      <c r="C158" s="22">
        <v>2</v>
      </c>
      <c r="D158" s="39"/>
      <c r="E158" s="255"/>
    </row>
    <row r="159" spans="1:5" ht="46.5" customHeight="1" x14ac:dyDescent="0.25">
      <c r="A159" s="253"/>
      <c r="B159" s="254"/>
      <c r="C159" s="22">
        <v>3</v>
      </c>
      <c r="D159" s="39"/>
      <c r="E159" s="255"/>
    </row>
    <row r="160" spans="1:5" ht="46.5" customHeight="1" x14ac:dyDescent="0.25">
      <c r="A160" s="251">
        <v>51</v>
      </c>
      <c r="B160" s="254" t="s">
        <v>583</v>
      </c>
      <c r="C160" s="22">
        <v>1</v>
      </c>
      <c r="D160" s="39" t="s">
        <v>584</v>
      </c>
      <c r="E160" s="255" t="s">
        <v>585</v>
      </c>
    </row>
    <row r="161" spans="1:5" ht="46.5" customHeight="1" x14ac:dyDescent="0.25">
      <c r="A161" s="252"/>
      <c r="B161" s="254"/>
      <c r="C161" s="22">
        <v>2</v>
      </c>
      <c r="D161" s="39"/>
      <c r="E161" s="255"/>
    </row>
    <row r="162" spans="1:5" ht="46.5" customHeight="1" x14ac:dyDescent="0.25">
      <c r="A162" s="253"/>
      <c r="B162" s="254"/>
      <c r="C162" s="22">
        <v>3</v>
      </c>
      <c r="D162" s="39"/>
      <c r="E162" s="255"/>
    </row>
    <row r="163" spans="1:5" ht="46.5" customHeight="1" x14ac:dyDescent="0.25">
      <c r="A163" s="251">
        <v>52</v>
      </c>
      <c r="B163" s="254" t="s">
        <v>586</v>
      </c>
      <c r="C163" s="22">
        <v>1</v>
      </c>
      <c r="D163" s="39" t="s">
        <v>587</v>
      </c>
      <c r="E163" s="255" t="s">
        <v>588</v>
      </c>
    </row>
    <row r="164" spans="1:5" ht="46.5" customHeight="1" x14ac:dyDescent="0.25">
      <c r="A164" s="252"/>
      <c r="B164" s="254"/>
      <c r="C164" s="22">
        <v>2</v>
      </c>
      <c r="D164" s="39" t="s">
        <v>561</v>
      </c>
      <c r="E164" s="255"/>
    </row>
    <row r="165" spans="1:5" ht="46.5" customHeight="1" x14ac:dyDescent="0.25">
      <c r="A165" s="253"/>
      <c r="B165" s="254"/>
      <c r="C165" s="22">
        <v>3</v>
      </c>
      <c r="D165" s="39" t="s">
        <v>595</v>
      </c>
      <c r="E165" s="255"/>
    </row>
    <row r="166" spans="1:5" ht="46.5" customHeight="1" x14ac:dyDescent="0.25">
      <c r="A166" s="251">
        <v>53</v>
      </c>
      <c r="B166" s="254" t="s">
        <v>600</v>
      </c>
      <c r="C166" s="22">
        <v>1</v>
      </c>
      <c r="D166" s="39" t="s">
        <v>391</v>
      </c>
      <c r="E166" s="255" t="s">
        <v>601</v>
      </c>
    </row>
    <row r="167" spans="1:5" ht="46.5" customHeight="1" x14ac:dyDescent="0.25">
      <c r="A167" s="252"/>
      <c r="B167" s="254"/>
      <c r="C167" s="22">
        <v>2</v>
      </c>
      <c r="D167" s="39" t="s">
        <v>358</v>
      </c>
      <c r="E167" s="255"/>
    </row>
    <row r="168" spans="1:5" ht="46.5" customHeight="1" x14ac:dyDescent="0.25">
      <c r="A168" s="253"/>
      <c r="B168" s="254"/>
      <c r="C168" s="22">
        <v>3</v>
      </c>
      <c r="D168" s="39"/>
      <c r="E168" s="255"/>
    </row>
    <row r="169" spans="1:5" ht="46.5" customHeight="1" x14ac:dyDescent="0.25">
      <c r="A169" s="251">
        <v>54</v>
      </c>
      <c r="B169" s="254" t="s">
        <v>605</v>
      </c>
      <c r="C169" s="22">
        <v>1</v>
      </c>
      <c r="D169" s="39" t="s">
        <v>606</v>
      </c>
      <c r="E169" s="255" t="s">
        <v>607</v>
      </c>
    </row>
    <row r="170" spans="1:5" ht="46.5" customHeight="1" x14ac:dyDescent="0.25">
      <c r="A170" s="252"/>
      <c r="B170" s="254"/>
      <c r="C170" s="22">
        <v>2</v>
      </c>
      <c r="D170" s="39" t="s">
        <v>608</v>
      </c>
      <c r="E170" s="255"/>
    </row>
    <row r="171" spans="1:5" ht="46.5" customHeight="1" x14ac:dyDescent="0.25">
      <c r="A171" s="253"/>
      <c r="B171" s="254"/>
      <c r="C171" s="22">
        <v>3</v>
      </c>
      <c r="D171" s="39" t="s">
        <v>684</v>
      </c>
      <c r="E171" s="255"/>
    </row>
    <row r="172" spans="1:5" ht="46.5" customHeight="1" x14ac:dyDescent="0.25">
      <c r="A172" s="251">
        <v>55</v>
      </c>
      <c r="B172" s="254" t="s">
        <v>621</v>
      </c>
      <c r="C172" s="22">
        <v>1</v>
      </c>
      <c r="D172" s="39" t="s">
        <v>622</v>
      </c>
      <c r="E172" s="255" t="s">
        <v>623</v>
      </c>
    </row>
    <row r="173" spans="1:5" ht="46.5" customHeight="1" x14ac:dyDescent="0.25">
      <c r="A173" s="252"/>
      <c r="B173" s="254"/>
      <c r="C173" s="22">
        <v>2</v>
      </c>
      <c r="D173" s="39" t="s">
        <v>561</v>
      </c>
      <c r="E173" s="255"/>
    </row>
    <row r="174" spans="1:5" ht="46.5" customHeight="1" x14ac:dyDescent="0.25">
      <c r="A174" s="253"/>
      <c r="B174" s="254"/>
      <c r="C174" s="22">
        <v>3</v>
      </c>
      <c r="D174" s="39" t="s">
        <v>391</v>
      </c>
      <c r="E174" s="255"/>
    </row>
    <row r="175" spans="1:5" ht="25.5" customHeight="1" x14ac:dyDescent="0.25">
      <c r="A175" s="251">
        <v>56</v>
      </c>
      <c r="B175" s="254" t="s">
        <v>629</v>
      </c>
      <c r="C175" s="22">
        <v>1</v>
      </c>
      <c r="D175" s="39" t="s">
        <v>509</v>
      </c>
      <c r="E175" s="255" t="s">
        <v>630</v>
      </c>
    </row>
    <row r="176" spans="1:5" ht="15" customHeight="1" x14ac:dyDescent="0.25">
      <c r="A176" s="252"/>
      <c r="B176" s="254"/>
      <c r="C176" s="22">
        <v>2</v>
      </c>
      <c r="D176" s="26" t="s">
        <v>103</v>
      </c>
      <c r="E176" s="255"/>
    </row>
    <row r="177" spans="1:5" ht="49.5" customHeight="1" x14ac:dyDescent="0.25">
      <c r="A177" s="253"/>
      <c r="B177" s="254"/>
      <c r="C177" s="22">
        <v>3</v>
      </c>
      <c r="D177" s="39" t="s">
        <v>642</v>
      </c>
      <c r="E177" s="255"/>
    </row>
  </sheetData>
  <sheetProtection sheet="1" objects="1" scenarios="1"/>
  <mergeCells count="168">
    <mergeCell ref="A16:A18"/>
    <mergeCell ref="B16:B18"/>
    <mergeCell ref="A19:A21"/>
    <mergeCell ref="B19:B21"/>
    <mergeCell ref="A22:A24"/>
    <mergeCell ref="B22:B24"/>
    <mergeCell ref="A1:E6"/>
    <mergeCell ref="A7:E7"/>
    <mergeCell ref="A10:A12"/>
    <mergeCell ref="B10:B12"/>
    <mergeCell ref="E10:E12"/>
    <mergeCell ref="A13:A15"/>
    <mergeCell ref="B13:B15"/>
    <mergeCell ref="E13:E15"/>
    <mergeCell ref="A31:A33"/>
    <mergeCell ref="B31:B33"/>
    <mergeCell ref="E31:E33"/>
    <mergeCell ref="A34:A36"/>
    <mergeCell ref="B34:B36"/>
    <mergeCell ref="E34:E36"/>
    <mergeCell ref="E22:E24"/>
    <mergeCell ref="A25:A27"/>
    <mergeCell ref="B25:B27"/>
    <mergeCell ref="E25:E27"/>
    <mergeCell ref="A28:A30"/>
    <mergeCell ref="B28:B30"/>
    <mergeCell ref="E28:E30"/>
    <mergeCell ref="A43:A45"/>
    <mergeCell ref="B43:B45"/>
    <mergeCell ref="E43:E45"/>
    <mergeCell ref="A46:A48"/>
    <mergeCell ref="B46:B48"/>
    <mergeCell ref="E46:E48"/>
    <mergeCell ref="A37:A39"/>
    <mergeCell ref="B37:B39"/>
    <mergeCell ref="E37:E39"/>
    <mergeCell ref="A40:A42"/>
    <mergeCell ref="B40:B42"/>
    <mergeCell ref="E40:E42"/>
    <mergeCell ref="A55:A57"/>
    <mergeCell ref="B55:B57"/>
    <mergeCell ref="E55:E57"/>
    <mergeCell ref="A58:A60"/>
    <mergeCell ref="B58:B60"/>
    <mergeCell ref="E58:E60"/>
    <mergeCell ref="A49:A51"/>
    <mergeCell ref="B49:B51"/>
    <mergeCell ref="E49:E51"/>
    <mergeCell ref="A52:A54"/>
    <mergeCell ref="B52:B54"/>
    <mergeCell ref="E52:E54"/>
    <mergeCell ref="A67:A69"/>
    <mergeCell ref="B67:B69"/>
    <mergeCell ref="E67:E69"/>
    <mergeCell ref="A70:A72"/>
    <mergeCell ref="B70:B72"/>
    <mergeCell ref="E70:E72"/>
    <mergeCell ref="A61:A63"/>
    <mergeCell ref="B61:B63"/>
    <mergeCell ref="E61:E63"/>
    <mergeCell ref="A64:A66"/>
    <mergeCell ref="B64:B66"/>
    <mergeCell ref="E64:E66"/>
    <mergeCell ref="A79:A81"/>
    <mergeCell ref="B79:B81"/>
    <mergeCell ref="E79:E81"/>
    <mergeCell ref="A82:A84"/>
    <mergeCell ref="B82:B84"/>
    <mergeCell ref="E82:E84"/>
    <mergeCell ref="A73:A75"/>
    <mergeCell ref="B73:B75"/>
    <mergeCell ref="E73:E75"/>
    <mergeCell ref="A76:A78"/>
    <mergeCell ref="B76:B78"/>
    <mergeCell ref="E76:E78"/>
    <mergeCell ref="A85:A87"/>
    <mergeCell ref="B85:B87"/>
    <mergeCell ref="E85:E87"/>
    <mergeCell ref="A88:A90"/>
    <mergeCell ref="B88:B90"/>
    <mergeCell ref="E88:E90"/>
    <mergeCell ref="A91:A93"/>
    <mergeCell ref="B91:B93"/>
    <mergeCell ref="E91:E93"/>
    <mergeCell ref="A100:A102"/>
    <mergeCell ref="B100:B102"/>
    <mergeCell ref="E100:E102"/>
    <mergeCell ref="A103:A105"/>
    <mergeCell ref="B103:B105"/>
    <mergeCell ref="E103:E105"/>
    <mergeCell ref="A94:A96"/>
    <mergeCell ref="B94:B96"/>
    <mergeCell ref="E94:E96"/>
    <mergeCell ref="A97:A99"/>
    <mergeCell ref="B97:B99"/>
    <mergeCell ref="E97:E99"/>
    <mergeCell ref="A112:A114"/>
    <mergeCell ref="B112:B114"/>
    <mergeCell ref="E112:E114"/>
    <mergeCell ref="A115:A117"/>
    <mergeCell ref="B115:B117"/>
    <mergeCell ref="E115:E117"/>
    <mergeCell ref="A106:A108"/>
    <mergeCell ref="B106:B108"/>
    <mergeCell ref="E106:E108"/>
    <mergeCell ref="A109:A111"/>
    <mergeCell ref="B109:B111"/>
    <mergeCell ref="E109:E111"/>
    <mergeCell ref="A124:A126"/>
    <mergeCell ref="B124:B126"/>
    <mergeCell ref="E124:E126"/>
    <mergeCell ref="A127:A129"/>
    <mergeCell ref="B127:B129"/>
    <mergeCell ref="E127:E129"/>
    <mergeCell ref="A118:A120"/>
    <mergeCell ref="B118:B120"/>
    <mergeCell ref="E118:E120"/>
    <mergeCell ref="A121:A123"/>
    <mergeCell ref="B121:B123"/>
    <mergeCell ref="E121:E123"/>
    <mergeCell ref="A136:A138"/>
    <mergeCell ref="B136:B138"/>
    <mergeCell ref="E136:E138"/>
    <mergeCell ref="A139:A141"/>
    <mergeCell ref="B139:B141"/>
    <mergeCell ref="E139:E141"/>
    <mergeCell ref="A130:A132"/>
    <mergeCell ref="B130:B132"/>
    <mergeCell ref="E130:E132"/>
    <mergeCell ref="A133:A135"/>
    <mergeCell ref="B133:B135"/>
    <mergeCell ref="E133:E135"/>
    <mergeCell ref="A148:A150"/>
    <mergeCell ref="B148:B150"/>
    <mergeCell ref="E148:E150"/>
    <mergeCell ref="A151:A153"/>
    <mergeCell ref="B151:B153"/>
    <mergeCell ref="E151:E153"/>
    <mergeCell ref="A142:A144"/>
    <mergeCell ref="B142:B144"/>
    <mergeCell ref="E142:E144"/>
    <mergeCell ref="A145:A147"/>
    <mergeCell ref="B145:B147"/>
    <mergeCell ref="E145:E147"/>
    <mergeCell ref="A172:A174"/>
    <mergeCell ref="B172:B174"/>
    <mergeCell ref="E172:E174"/>
    <mergeCell ref="A175:A177"/>
    <mergeCell ref="B175:B177"/>
    <mergeCell ref="E175:E177"/>
    <mergeCell ref="A166:A168"/>
    <mergeCell ref="B166:B168"/>
    <mergeCell ref="E166:E168"/>
    <mergeCell ref="A169:A171"/>
    <mergeCell ref="B169:B171"/>
    <mergeCell ref="E169:E171"/>
    <mergeCell ref="A160:A162"/>
    <mergeCell ref="B160:B162"/>
    <mergeCell ref="E160:E162"/>
    <mergeCell ref="A163:A165"/>
    <mergeCell ref="B163:B165"/>
    <mergeCell ref="E163:E165"/>
    <mergeCell ref="A154:A156"/>
    <mergeCell ref="B154:B156"/>
    <mergeCell ref="E154:E156"/>
    <mergeCell ref="A157:A159"/>
    <mergeCell ref="B157:B159"/>
    <mergeCell ref="E157:E159"/>
  </mergeCells>
  <pageMargins left="0.7" right="0.7" top="1.1437007874015748" bottom="1.1437007874015748" header="0.75" footer="0.75"/>
  <pageSetup paperSize="0" scale="55" fitToWidth="0" fitToHeight="0" orientation="landscape" horizontalDpi="0" verticalDpi="0" copies="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66"/>
  <sheetViews>
    <sheetView workbookViewId="0">
      <selection activeCell="B11" sqref="B11"/>
    </sheetView>
  </sheetViews>
  <sheetFormatPr baseColWidth="10" defaultRowHeight="15" x14ac:dyDescent="0.2"/>
  <cols>
    <col min="1" max="1" width="7" style="19" customWidth="1"/>
    <col min="2" max="2" width="58" style="19" customWidth="1"/>
    <col min="3" max="3" width="21.25" style="19" customWidth="1"/>
    <col min="4" max="4" width="13.5" style="51" customWidth="1"/>
    <col min="5" max="5" width="14.875" style="19" customWidth="1"/>
    <col min="6" max="6" width="34.875" style="19" customWidth="1"/>
    <col min="7" max="7" width="27" style="19" customWidth="1"/>
    <col min="8" max="8" width="10.625" style="19" customWidth="1"/>
    <col min="9" max="9" width="10.625" style="247" customWidth="1"/>
    <col min="10" max="1024" width="10.625" style="19" customWidth="1"/>
  </cols>
  <sheetData>
    <row r="1" spans="1:8" x14ac:dyDescent="0.2">
      <c r="A1" s="265"/>
      <c r="B1" s="265"/>
      <c r="C1" s="265"/>
      <c r="D1" s="265"/>
      <c r="E1" s="265"/>
      <c r="F1" s="265"/>
      <c r="G1" s="265"/>
      <c r="H1" s="265"/>
    </row>
    <row r="2" spans="1:8" x14ac:dyDescent="0.2">
      <c r="A2" s="265"/>
      <c r="B2" s="265"/>
      <c r="C2" s="265"/>
      <c r="D2" s="265"/>
      <c r="E2" s="265"/>
      <c r="F2" s="265"/>
      <c r="G2" s="265"/>
      <c r="H2" s="265"/>
    </row>
    <row r="3" spans="1:8" x14ac:dyDescent="0.2">
      <c r="A3" s="265"/>
      <c r="B3" s="265"/>
      <c r="C3" s="265"/>
      <c r="D3" s="265"/>
      <c r="E3" s="265"/>
      <c r="F3" s="265"/>
      <c r="G3" s="265"/>
      <c r="H3" s="265"/>
    </row>
    <row r="4" spans="1:8" x14ac:dyDescent="0.2">
      <c r="A4" s="265"/>
      <c r="B4" s="265"/>
      <c r="C4" s="265"/>
      <c r="D4" s="265"/>
      <c r="E4" s="265"/>
      <c r="F4" s="265"/>
      <c r="G4" s="265"/>
      <c r="H4" s="265"/>
    </row>
    <row r="5" spans="1:8" x14ac:dyDescent="0.2">
      <c r="A5" s="265"/>
      <c r="B5" s="265"/>
      <c r="C5" s="265"/>
      <c r="D5" s="265"/>
      <c r="E5" s="265"/>
      <c r="F5" s="265"/>
      <c r="G5" s="265"/>
      <c r="H5" s="265"/>
    </row>
    <row r="6" spans="1:8" ht="20.25" x14ac:dyDescent="0.3">
      <c r="A6" s="266" t="s">
        <v>685</v>
      </c>
      <c r="B6" s="266"/>
      <c r="C6" s="266"/>
      <c r="D6" s="266"/>
      <c r="E6" s="266"/>
      <c r="F6" s="266"/>
      <c r="G6" s="266"/>
      <c r="H6" s="266"/>
    </row>
    <row r="7" spans="1:8" x14ac:dyDescent="0.2">
      <c r="A7" s="45"/>
      <c r="B7" s="45"/>
      <c r="C7" s="45"/>
      <c r="D7" s="267"/>
      <c r="E7" s="45"/>
      <c r="F7" s="45"/>
      <c r="G7" s="45"/>
      <c r="H7" s="45"/>
    </row>
    <row r="8" spans="1:8" x14ac:dyDescent="0.2">
      <c r="A8" s="45"/>
      <c r="B8" s="45"/>
      <c r="C8" s="45"/>
      <c r="D8" s="267"/>
      <c r="E8" s="45"/>
      <c r="F8" s="45"/>
      <c r="G8" s="45"/>
      <c r="H8" s="45"/>
    </row>
    <row r="9" spans="1:8" ht="15.75" x14ac:dyDescent="0.25">
      <c r="A9" s="249" t="s">
        <v>686</v>
      </c>
      <c r="B9" s="249"/>
      <c r="C9" s="249"/>
      <c r="D9" s="267"/>
      <c r="E9" s="268" t="s">
        <v>687</v>
      </c>
      <c r="F9" s="268"/>
      <c r="G9" s="268"/>
      <c r="H9" s="268"/>
    </row>
    <row r="10" spans="1:8" ht="15.75" x14ac:dyDescent="0.25">
      <c r="A10" s="46" t="s">
        <v>6</v>
      </c>
      <c r="B10" s="46" t="s">
        <v>688</v>
      </c>
      <c r="C10" s="46" t="s">
        <v>689</v>
      </c>
      <c r="D10" s="267"/>
      <c r="E10" s="20" t="s">
        <v>690</v>
      </c>
      <c r="F10" s="47" t="s">
        <v>691</v>
      </c>
      <c r="G10" s="47" t="s">
        <v>692</v>
      </c>
      <c r="H10" s="48" t="s">
        <v>693</v>
      </c>
    </row>
    <row r="11" spans="1:8" ht="75" customHeight="1" x14ac:dyDescent="0.2">
      <c r="A11" s="49">
        <v>1</v>
      </c>
      <c r="B11" s="13" t="str">
        <f>+'1. Identificación del riesgo'!C10</f>
        <v>Influenciar o presionar a funcionarios de los distintos niveles jerárquicos, para que tomen decisiones contrarias a la Ley, los interéses de la entidad,  que se apartan del deber legal, procedimientos y lineamientos institucionales.</v>
      </c>
      <c r="C11" s="50" t="s">
        <v>32</v>
      </c>
      <c r="D11" s="267"/>
      <c r="E11" s="50" t="s">
        <v>694</v>
      </c>
      <c r="F11" s="23" t="s">
        <v>695</v>
      </c>
      <c r="G11" s="7" t="s">
        <v>696</v>
      </c>
      <c r="H11" s="38">
        <v>1</v>
      </c>
    </row>
    <row r="12" spans="1:8" ht="92.25" customHeight="1" x14ac:dyDescent="0.2">
      <c r="A12" s="49">
        <v>2</v>
      </c>
      <c r="B12" s="13" t="str">
        <f>+'1. Identificación del riesgo'!C11</f>
        <v>Alteración de la información de resultados institucionales a través de la evaluación de los planes estratégicos, de acción, anticorrupción, mapas de riesgos u otros, con el fin de presentar ante los organismos de control o ciudadanía resultados óptimos que no corresponde a la realidad.</v>
      </c>
      <c r="C12" s="50" t="s">
        <v>58</v>
      </c>
      <c r="D12" s="267"/>
      <c r="E12" s="50" t="s">
        <v>697</v>
      </c>
      <c r="F12" s="23" t="s">
        <v>698</v>
      </c>
      <c r="G12" s="7" t="s">
        <v>699</v>
      </c>
      <c r="H12" s="38">
        <v>2</v>
      </c>
    </row>
    <row r="13" spans="1:8" ht="76.5" customHeight="1" x14ac:dyDescent="0.2">
      <c r="A13" s="49">
        <v>3</v>
      </c>
      <c r="B13" s="13" t="str">
        <f>+'1. Identificación del riesgo'!C12</f>
        <v>Favorecer la inclusión de nuevas empresas transportadoras sin el cumplimiento de los requisitos normativos y de parque automotor.</v>
      </c>
      <c r="C13" s="50" t="s">
        <v>58</v>
      </c>
      <c r="D13" s="267"/>
      <c r="E13" s="50" t="s">
        <v>700</v>
      </c>
      <c r="F13" s="23" t="s">
        <v>701</v>
      </c>
      <c r="G13" s="7" t="s">
        <v>702</v>
      </c>
      <c r="H13" s="38">
        <v>3</v>
      </c>
    </row>
    <row r="14" spans="1:8" ht="77.25" customHeight="1" x14ac:dyDescent="0.2">
      <c r="A14" s="49">
        <v>4</v>
      </c>
      <c r="B14" s="13" t="str">
        <f>+'1. Identificación del riesgo'!C13</f>
        <v>Limitar la intervención de otros funcionarios del nivel directivo, en los procesos de opinión, consulta y/o toma de decisiones en torno a la operación de la entidad, con el fin de orientar la decisión en forma reservada y unilateral en beneficio propio o de particulares.</v>
      </c>
      <c r="C14" s="50" t="s">
        <v>91</v>
      </c>
      <c r="D14" s="267"/>
      <c r="E14" s="50" t="s">
        <v>703</v>
      </c>
      <c r="F14" s="23" t="s">
        <v>704</v>
      </c>
      <c r="G14" s="7" t="s">
        <v>705</v>
      </c>
      <c r="H14" s="38">
        <v>4</v>
      </c>
    </row>
    <row r="15" spans="1:8" ht="93.75" customHeight="1" x14ac:dyDescent="0.2">
      <c r="A15" s="49">
        <v>5</v>
      </c>
      <c r="B15" s="13" t="str">
        <f>+'1. Identificación del riesgo'!C14</f>
        <v>Manipulación o adulteración de la información de gestión institucional con fines de entregar a la junta directiva,  ciudadanía u organismos de control, resultados o cifras que no corresponden a la realidad.</v>
      </c>
      <c r="C15" s="50" t="s">
        <v>58</v>
      </c>
      <c r="D15" s="267"/>
      <c r="E15" s="50" t="s">
        <v>706</v>
      </c>
      <c r="F15" s="23" t="s">
        <v>707</v>
      </c>
      <c r="G15" s="7" t="s">
        <v>708</v>
      </c>
      <c r="H15" s="38">
        <v>5</v>
      </c>
    </row>
    <row r="16" spans="1:8" ht="91.5" customHeight="1" x14ac:dyDescent="0.2">
      <c r="A16" s="49">
        <v>6</v>
      </c>
      <c r="B16" s="13" t="str">
        <f>+'1. Identificación del riesgo'!C15</f>
        <v>Omitir o restringir información pública para eludir el control social, restringiendo el acceso a la información pública.</v>
      </c>
      <c r="C16" s="50" t="s">
        <v>32</v>
      </c>
      <c r="D16" s="267"/>
      <c r="E16" s="269"/>
      <c r="F16" s="269"/>
      <c r="G16" s="269"/>
      <c r="H16" s="269"/>
    </row>
    <row r="17" spans="1:8" ht="72.75" customHeight="1" x14ac:dyDescent="0.2">
      <c r="A17" s="49">
        <v>7</v>
      </c>
      <c r="B17" s="13" t="str">
        <f>+'1. Identificación del riesgo'!C16</f>
        <v>Revelar información reservada de manera deshonesta a cambio de prebendas o cualquier tipo de beneficio, con el fin de facilitar acciones en contra de la entidad.</v>
      </c>
      <c r="C17" s="50" t="s">
        <v>36</v>
      </c>
      <c r="D17" s="267"/>
      <c r="E17" s="269"/>
      <c r="F17" s="269"/>
      <c r="G17" s="269"/>
      <c r="H17" s="269"/>
    </row>
    <row r="18" spans="1:8" ht="50.1" customHeight="1" x14ac:dyDescent="0.2">
      <c r="A18" s="49">
        <v>8</v>
      </c>
      <c r="B18" s="13" t="str">
        <f>+'1. Identificación del riesgo'!C17</f>
        <v>Ocultar o adulterar información de las auditorias internas en los informes a la alta dirección con el fin de beneficiar a los procesos auditados.</v>
      </c>
      <c r="C18" s="50" t="s">
        <v>32</v>
      </c>
      <c r="D18" s="267"/>
      <c r="E18" s="269"/>
      <c r="F18" s="269"/>
      <c r="G18" s="269"/>
      <c r="H18" s="269"/>
    </row>
    <row r="19" spans="1:8" ht="50.1" customHeight="1" x14ac:dyDescent="0.2">
      <c r="A19" s="49">
        <v>9</v>
      </c>
      <c r="B19" s="13" t="str">
        <f>+'1. Identificación del riesgo'!C18</f>
        <v>Excluir en la programación de las auditorías procesos con deficiencias para evitar que se conozcan las irregularidades.</v>
      </c>
      <c r="C19" s="50" t="s">
        <v>36</v>
      </c>
      <c r="D19" s="267"/>
      <c r="E19" s="269"/>
      <c r="F19" s="269"/>
      <c r="G19" s="269"/>
      <c r="H19" s="269"/>
    </row>
    <row r="20" spans="1:8" ht="50.1" customHeight="1" x14ac:dyDescent="0.2">
      <c r="A20" s="49">
        <v>10</v>
      </c>
      <c r="B20" s="13" t="str">
        <f>+'1. Identificación del riesgo'!C19</f>
        <v>No reportar las no conformidades en las evaluaciones y seguimientos al sistema de gestión institucional para buscar un provecho propio o de un tercero.</v>
      </c>
      <c r="C20" s="50" t="s">
        <v>32</v>
      </c>
      <c r="D20" s="267"/>
      <c r="E20" s="269"/>
      <c r="F20" s="269"/>
      <c r="G20" s="269"/>
      <c r="H20" s="269"/>
    </row>
    <row r="21" spans="1:8" ht="50.1" customHeight="1" x14ac:dyDescent="0.2">
      <c r="A21" s="49">
        <v>11</v>
      </c>
      <c r="B21" s="13" t="str">
        <f>+'1. Identificación del riesgo'!C20</f>
        <v>No Solicitar la Planilla de viaje expedida por la empresa de transportes para beneficio propio y del conductor.</v>
      </c>
      <c r="C21" s="50" t="s">
        <v>58</v>
      </c>
      <c r="D21" s="267"/>
      <c r="E21" s="269"/>
      <c r="F21" s="269"/>
      <c r="G21" s="269"/>
      <c r="H21" s="269"/>
    </row>
    <row r="22" spans="1:8" ht="50.1" customHeight="1" x14ac:dyDescent="0.2">
      <c r="A22" s="49">
        <v>12</v>
      </c>
      <c r="B22" s="13" t="str">
        <f>+'1. Identificación del riesgo'!C21</f>
        <v>Autorizar en "Conduce" la expedición de una tasa de uso a un conductor que no este previamente inscrito en nuestra base de datos para favorecerlo.</v>
      </c>
      <c r="C22" s="50" t="s">
        <v>32</v>
      </c>
      <c r="D22" s="267"/>
      <c r="E22" s="269"/>
      <c r="F22" s="269"/>
      <c r="G22" s="269"/>
      <c r="H22" s="269"/>
    </row>
    <row r="23" spans="1:8" ht="50.1" customHeight="1" x14ac:dyDescent="0.2">
      <c r="A23" s="49">
        <v>13</v>
      </c>
      <c r="B23" s="13" t="str">
        <f>+'1. Identificación del riesgo'!C22</f>
        <v>No generar el cobro correspondiente por Tasa de Uso según el tipo de vehículo para beneficio propio y del conductor.</v>
      </c>
      <c r="C23" s="50" t="s">
        <v>91</v>
      </c>
      <c r="D23" s="267"/>
      <c r="E23" s="269"/>
      <c r="F23" s="269"/>
      <c r="G23" s="269"/>
      <c r="H23" s="269"/>
    </row>
    <row r="24" spans="1:8" ht="75" customHeight="1" x14ac:dyDescent="0.2">
      <c r="A24" s="49">
        <v>14</v>
      </c>
      <c r="B24" s="13" t="str">
        <f>+'1. Identificación del riesgo'!C23</f>
        <v>Autorizar en "Conduce" la expedición de una tasa de uso en tránsito cuando su destino es de origen para favorecer económicamente al transportador y/o conductor.</v>
      </c>
      <c r="C24" s="50" t="s">
        <v>32</v>
      </c>
      <c r="D24" s="267"/>
      <c r="E24" s="269"/>
      <c r="F24" s="269"/>
      <c r="G24" s="269"/>
      <c r="H24" s="269"/>
    </row>
    <row r="25" spans="1:8" ht="50.1" customHeight="1" x14ac:dyDescent="0.2">
      <c r="A25" s="49">
        <v>15</v>
      </c>
      <c r="B25" s="13" t="str">
        <f>+'1. Identificación del riesgo'!C24</f>
        <v>Permitir la salida del vehículo sin pagar la tasa de uso intencionalmente, para favorecer al conductor.</v>
      </c>
      <c r="C25" s="50" t="s">
        <v>91</v>
      </c>
      <c r="D25" s="267"/>
      <c r="E25" s="269"/>
      <c r="F25" s="269"/>
      <c r="G25" s="269"/>
      <c r="H25" s="269"/>
    </row>
    <row r="26" spans="1:8" ht="50.1" customHeight="1" x14ac:dyDescent="0.2">
      <c r="A26" s="49">
        <v>16</v>
      </c>
      <c r="B26" s="13" t="str">
        <f>+'1. Identificación del riesgo'!C25</f>
        <v>No reportar el informe de prueba positiva de alcoholemia realizada al conductor a la empresa de transporte, para beneficio del conductor y/o propio.</v>
      </c>
      <c r="C26" s="50" t="s">
        <v>58</v>
      </c>
      <c r="D26" s="267"/>
      <c r="E26" s="269"/>
      <c r="F26" s="269"/>
      <c r="G26" s="269"/>
      <c r="H26" s="269"/>
    </row>
    <row r="27" spans="1:8" ht="79.5" customHeight="1" x14ac:dyDescent="0.2">
      <c r="A27" s="49">
        <v>17</v>
      </c>
      <c r="B27" s="13" t="str">
        <f>+'1. Identificación del riesgo'!C26</f>
        <v>Realizar la reposición de la tasa de uso a un vehículo que ya ha salido de la Terminal para favorecer al conductor en no comprar una nueva tasa de uso.</v>
      </c>
      <c r="C27" s="50" t="s">
        <v>36</v>
      </c>
      <c r="D27" s="267"/>
      <c r="E27" s="269"/>
      <c r="F27" s="269"/>
      <c r="G27" s="269"/>
      <c r="H27" s="269"/>
    </row>
    <row r="28" spans="1:8" ht="87" customHeight="1" x14ac:dyDescent="0.2">
      <c r="A28" s="49">
        <v>18</v>
      </c>
      <c r="B28" s="13" t="str">
        <f>+'1. Identificación del riesgo'!C27</f>
        <v>Permitir intencionalmente que los revoleadores ejerzan la labor de pregoneo dentro de las instalaciones de la terminal y a razón de ello recibir dádivas.</v>
      </c>
      <c r="C28" s="50" t="s">
        <v>32</v>
      </c>
      <c r="D28" s="267"/>
      <c r="E28" s="269"/>
      <c r="F28" s="269"/>
      <c r="G28" s="269"/>
      <c r="H28" s="269"/>
    </row>
    <row r="29" spans="1:8" ht="50.1" customHeight="1" x14ac:dyDescent="0.2">
      <c r="A29" s="49">
        <v>19</v>
      </c>
      <c r="B29" s="13" t="str">
        <f>+'1. Identificación del riesgo'!C28</f>
        <v>No solicitar de manera intencional el certificado de desinfección del vehículo para beneficio del conductor y/o propio.</v>
      </c>
      <c r="C29" s="50" t="s">
        <v>58</v>
      </c>
      <c r="D29" s="267"/>
      <c r="E29" s="269"/>
      <c r="F29" s="269"/>
      <c r="G29" s="269"/>
      <c r="H29" s="269"/>
    </row>
    <row r="30" spans="1:8" ht="61.5" customHeight="1" x14ac:dyDescent="0.2">
      <c r="A30" s="49">
        <v>20</v>
      </c>
      <c r="B30" s="13" t="str">
        <f>+'1. Identificación del riesgo'!C29</f>
        <v>No generar el cobro correspondiente por parqueo de vehículos posterior a la 1 H- 20 min para beneficio propio y del conductor.</v>
      </c>
      <c r="C30" s="50" t="s">
        <v>32</v>
      </c>
    </row>
    <row r="31" spans="1:8" ht="65.25" customHeight="1" x14ac:dyDescent="0.2">
      <c r="A31" s="49">
        <v>21</v>
      </c>
      <c r="B31" s="13" t="str">
        <f>+'1. Identificación del riesgo'!C30</f>
        <v>Adulterar información sobre cumplimiento de los términos a las respuestas de las Peticiones, Quejas, Reclamos y Sugerencias a través de los informes presentados a la Alta Dirección, Control Interno, Organismos de Control y Ciudadanía.</v>
      </c>
      <c r="C31" s="50" t="s">
        <v>58</v>
      </c>
    </row>
    <row r="32" spans="1:8" ht="45" x14ac:dyDescent="0.2">
      <c r="A32" s="49">
        <v>22</v>
      </c>
      <c r="B32" s="13" t="str">
        <f>+'1. Identificación del riesgo'!C31</f>
        <v>Desviar el curso de las denuncias contra los servidores públicos de la entidad que puedan constituir delitos, contravenciones, detrimentos e irregularidades en general.</v>
      </c>
      <c r="C32" s="50" t="s">
        <v>58</v>
      </c>
    </row>
    <row r="33" spans="1:3" ht="30" x14ac:dyDescent="0.2">
      <c r="A33" s="49">
        <v>23</v>
      </c>
      <c r="B33" s="13" t="str">
        <f>+'1. Identificación del riesgo'!C32</f>
        <v>Expedir certificaciones laborales inconsistentes con la realidad para obtener provechos o favorecer a terceros</v>
      </c>
      <c r="C33" s="50" t="s">
        <v>58</v>
      </c>
    </row>
    <row r="34" spans="1:3" ht="15.75" x14ac:dyDescent="0.2">
      <c r="A34" s="49">
        <v>24</v>
      </c>
      <c r="B34" s="13" t="str">
        <f>+'1. Identificación del riesgo'!C33</f>
        <v>Posesión de funcionarios sin el lleno de los requisitos legales</v>
      </c>
      <c r="C34" s="50" t="s">
        <v>36</v>
      </c>
    </row>
    <row r="35" spans="1:3" ht="30" x14ac:dyDescent="0.2">
      <c r="A35" s="49">
        <v>25</v>
      </c>
      <c r="B35" s="13" t="str">
        <f>+'1. Identificación del riesgo'!C34</f>
        <v>Alterar o manipular  la información contenida en la  nómina buscando favorecimiento propio y/o de un tercero.</v>
      </c>
      <c r="C35" s="50" t="s">
        <v>36</v>
      </c>
    </row>
    <row r="36" spans="1:3" ht="45" x14ac:dyDescent="0.2">
      <c r="A36" s="49">
        <v>26</v>
      </c>
      <c r="B36" s="13" t="str">
        <f>+'1. Identificación del riesgo'!C35</f>
        <v>Manipular la selección de funcionarios para  incentivos y actividades de bienestar para favorecer a unos en particular o sacar provecho propio.</v>
      </c>
      <c r="C36" s="50" t="s">
        <v>36</v>
      </c>
    </row>
    <row r="37" spans="1:3" ht="45" x14ac:dyDescent="0.2">
      <c r="A37" s="49">
        <v>27</v>
      </c>
      <c r="B37" s="13" t="str">
        <f>+'1. Identificación del riesgo'!C36</f>
        <v>Recibir dádivas o prebendas de los interesados en los procesos de capacitación y bienestar social, facilitando la preferencia de éstos en las actividades de bienestar.</v>
      </c>
      <c r="C37" s="50" t="s">
        <v>36</v>
      </c>
    </row>
    <row r="38" spans="1:3" ht="48.75" customHeight="1" x14ac:dyDescent="0.2">
      <c r="A38" s="49">
        <v>28</v>
      </c>
      <c r="B38" s="13" t="str">
        <f>+'1. Identificación del riesgo'!C37</f>
        <v>Alterar o manipular  la información critica y sensible contenida en la liquidación del sistema de seguridad social buscando favorecimiento propio y/o de un tercero.</v>
      </c>
      <c r="C38" s="50" t="s">
        <v>36</v>
      </c>
    </row>
    <row r="39" spans="1:3" ht="30" x14ac:dyDescent="0.2">
      <c r="A39" s="49">
        <v>29</v>
      </c>
      <c r="B39" s="13" t="str">
        <f>+'1. Identificación del riesgo'!C38</f>
        <v>Manipulación o adulteración del Sistema de información (bases de datos) para sacar provecho.</v>
      </c>
      <c r="C39" s="50" t="s">
        <v>36</v>
      </c>
    </row>
    <row r="40" spans="1:3" ht="30" x14ac:dyDescent="0.2">
      <c r="A40" s="49">
        <v>30</v>
      </c>
      <c r="B40" s="13" t="str">
        <f>+'1. Identificación del riesgo'!C39</f>
        <v>Dar de baja, irregularmente, a bienes de la entidad para obtener provecho o favorecer a terceros.</v>
      </c>
      <c r="C40" s="50" t="s">
        <v>36</v>
      </c>
    </row>
    <row r="41" spans="1:3" ht="30" x14ac:dyDescent="0.2">
      <c r="A41" s="49">
        <v>31</v>
      </c>
      <c r="B41" s="13" t="str">
        <f>+'1. Identificación del riesgo'!C40</f>
        <v>Realizar pagos sin el lleno de los requisitos legales, con el fin de favorecer a terceros.</v>
      </c>
      <c r="C41" s="50" t="s">
        <v>91</v>
      </c>
    </row>
    <row r="42" spans="1:3" ht="30" x14ac:dyDescent="0.2">
      <c r="A42" s="49">
        <v>32</v>
      </c>
      <c r="B42" s="13" t="str">
        <f>+'1. Identificación del riesgo'!C41</f>
        <v>Alterar, injustificadamente, las liquidaciones de descuentos obligatorios (Retención en la Fuente, Estampillas).</v>
      </c>
      <c r="C42" s="50" t="s">
        <v>36</v>
      </c>
    </row>
    <row r="43" spans="1:3" ht="30" x14ac:dyDescent="0.2">
      <c r="A43" s="49">
        <v>33</v>
      </c>
      <c r="B43" s="13" t="str">
        <f>+'1. Identificación del riesgo'!C42</f>
        <v>Desviar el pago de descuentos realizados para terceros, de manera intencional.</v>
      </c>
      <c r="C43" s="50" t="s">
        <v>58</v>
      </c>
    </row>
    <row r="44" spans="1:3" ht="45" x14ac:dyDescent="0.2">
      <c r="A44" s="49">
        <v>34</v>
      </c>
      <c r="B44" s="13" t="str">
        <f>+'1. Identificación del riesgo'!C43</f>
        <v>Aceptar dinero o cualquier otra forma de remuneración a cambio de agilizar, retardar u omitir el pago de las obligaciones de la entidad.</v>
      </c>
      <c r="C44" s="50" t="s">
        <v>91</v>
      </c>
    </row>
    <row r="45" spans="1:3" ht="30" x14ac:dyDescent="0.2">
      <c r="A45" s="49">
        <v>35</v>
      </c>
      <c r="B45" s="13" t="str">
        <f>+'1. Identificación del riesgo'!C44</f>
        <v>Favorecer a los contratistas  no aplicando los descuentos de Ley,  Retención, Ica etc.</v>
      </c>
      <c r="C45" s="50" t="s">
        <v>58</v>
      </c>
    </row>
    <row r="46" spans="1:3" ht="30" x14ac:dyDescent="0.2">
      <c r="A46" s="49">
        <v>36</v>
      </c>
      <c r="B46" s="13" t="str">
        <f>+'1. Identificación del riesgo'!C45</f>
        <v>Que el apoderado de la TTBAQ acuerde  con la contraparte favorecerla con los resultados del proceso</v>
      </c>
      <c r="C46" s="50" t="s">
        <v>58</v>
      </c>
    </row>
    <row r="47" spans="1:3" ht="45" x14ac:dyDescent="0.2">
      <c r="A47" s="49">
        <v>37</v>
      </c>
      <c r="B47" s="13" t="str">
        <f>+'1. Identificación del riesgo'!C46</f>
        <v>Que los responsables de la defensa judicial dejen vencer los términos procesales para favorecer los intereses de la contraparte.</v>
      </c>
      <c r="C47" s="50" t="s">
        <v>58</v>
      </c>
    </row>
    <row r="48" spans="1:3" ht="45" x14ac:dyDescent="0.2">
      <c r="A48" s="49">
        <v>38</v>
      </c>
      <c r="B48" s="13" t="str">
        <f>+'1. Identificación del riesgo'!C47</f>
        <v>Proyectar consultas, actos administrativos con manifiesta violación a las normas vigentes o con desviación de poder para obtener provecho propio.</v>
      </c>
      <c r="C48" s="50" t="s">
        <v>32</v>
      </c>
    </row>
    <row r="49" spans="1:3" ht="30" x14ac:dyDescent="0.2">
      <c r="A49" s="49">
        <v>39</v>
      </c>
      <c r="B49" s="13" t="str">
        <f>+'1. Identificación del riesgo'!C48</f>
        <v>Proyectar conceptos jurídicos para favorecer injustamente los intereses de particulares</v>
      </c>
      <c r="C49" s="50" t="s">
        <v>32</v>
      </c>
    </row>
    <row r="50" spans="1:3" ht="105" x14ac:dyDescent="0.2">
      <c r="A50" s="49">
        <v>40</v>
      </c>
      <c r="B50" s="13" t="str">
        <f>+'1. Identificación del riesgo'!C49</f>
        <v xml:space="preserve">Manipular los sistemas de información del área jurídica con el objeto de extraer o adulterar indebidamente información institucional, comercializarla o cederla con fines políticos.
Manipular los sistemas de información del área jurídica con el objeto de extraer o adulterar indebidamente información institucional, comercializarla o cederla con fines políticos.
</v>
      </c>
      <c r="C50" s="50" t="s">
        <v>36</v>
      </c>
    </row>
    <row r="51" spans="1:3" ht="15.75" x14ac:dyDescent="0.2">
      <c r="A51" s="49">
        <v>41</v>
      </c>
      <c r="B51" s="13" t="str">
        <f>+'1. Identificación del riesgo'!C50</f>
        <v>Celebrar contratos sin el lleno de requisitos legales.</v>
      </c>
      <c r="C51" s="50" t="s">
        <v>58</v>
      </c>
    </row>
    <row r="52" spans="1:3" ht="30" x14ac:dyDescent="0.2">
      <c r="A52" s="49">
        <v>42</v>
      </c>
      <c r="B52" s="13" t="str">
        <f>+'1. Identificación del riesgo'!C51</f>
        <v>Violación al régimen de inhabilidades e incompatibilidades para favorecer terceros.</v>
      </c>
      <c r="C52" s="50" t="s">
        <v>58</v>
      </c>
    </row>
    <row r="53" spans="1:3" ht="30" x14ac:dyDescent="0.2">
      <c r="A53" s="49">
        <v>43</v>
      </c>
      <c r="B53" s="13" t="str">
        <f>+'1. Identificación del riesgo'!C52</f>
        <v>Falta de planeación y elaboración de estudios previos y de sector económico, direccionado a un tercero.</v>
      </c>
      <c r="C53" s="50" t="s">
        <v>32</v>
      </c>
    </row>
    <row r="54" spans="1:3" ht="30" x14ac:dyDescent="0.2">
      <c r="A54" s="49">
        <v>44</v>
      </c>
      <c r="B54" s="13" t="str">
        <f>+'1. Identificación del riesgo'!C53</f>
        <v>Elaboración de pliegos de condiciones ajustados para favorecer a terceros.</v>
      </c>
      <c r="C54" s="50" t="s">
        <v>58</v>
      </c>
    </row>
    <row r="55" spans="1:3" ht="30" x14ac:dyDescent="0.2">
      <c r="A55" s="49">
        <v>45</v>
      </c>
      <c r="B55" s="13" t="str">
        <f>+'1. Identificación del riesgo'!C54</f>
        <v>Deficiencias deliberadas en supervisión e interventoría de contratos.</v>
      </c>
      <c r="C55" s="50" t="s">
        <v>32</v>
      </c>
    </row>
    <row r="56" spans="1:3" ht="45" x14ac:dyDescent="0.2">
      <c r="A56" s="49">
        <v>46</v>
      </c>
      <c r="B56" s="13" t="str">
        <f>+'1. Identificación del riesgo'!C55</f>
        <v>Pérdida, ocultamiento y modificación indebida de documentos para favorecer a terceros (adulteración de registros, falsificación de firmas, fuga de información sensible).</v>
      </c>
      <c r="C56" s="50" t="s">
        <v>36</v>
      </c>
    </row>
    <row r="57" spans="1:3" ht="60" x14ac:dyDescent="0.2">
      <c r="A57" s="49">
        <v>47</v>
      </c>
      <c r="B57" s="13" t="str">
        <f>+'1. Identificación del riesgo'!C56</f>
        <v>Filtración de información clasificada y reservada que reposa en los archivos de la entidad, para favorecer a investigados, infractores, sujetos vigilados, peticionarios, demandantes o accionantes.</v>
      </c>
      <c r="C57" s="50" t="s">
        <v>32</v>
      </c>
    </row>
    <row r="58" spans="1:3" ht="45" x14ac:dyDescent="0.2">
      <c r="A58" s="49">
        <v>48</v>
      </c>
      <c r="B58" s="13" t="str">
        <f>+'1. Identificación del riesgo'!C57</f>
        <v>Posibilidad de permitir y omitir alteraciones en  la planilla de seguridad social para obtener un beneficio particular, en desarrollo de las funciones de supervisor.</v>
      </c>
      <c r="C58" s="50" t="s">
        <v>32</v>
      </c>
    </row>
    <row r="59" spans="1:3" ht="45" x14ac:dyDescent="0.2">
      <c r="A59" s="49">
        <v>49</v>
      </c>
      <c r="B59" s="13" t="str">
        <f>+'1. Identificación del riesgo'!C58</f>
        <v>Entregar un recibido a satisfacción sin cumplir con el objeto del contrato para beneficio propio en desarrollo de los contratos de mantenimiento correctivo y preventivo de infraestructura.</v>
      </c>
      <c r="C59" s="50" t="s">
        <v>58</v>
      </c>
    </row>
    <row r="60" spans="1:3" ht="45" x14ac:dyDescent="0.2">
      <c r="A60" s="49">
        <v>50</v>
      </c>
      <c r="B60" s="13" t="str">
        <f>+'1. Identificación del riesgo'!C59</f>
        <v>Omitir la Supervisión de la labor contratada por la entidad relacionada con el mantenimiento preventivo o correctivo de la infraestructura.</v>
      </c>
      <c r="C60" s="50" t="s">
        <v>58</v>
      </c>
    </row>
    <row r="61" spans="1:3" ht="30" x14ac:dyDescent="0.2">
      <c r="A61" s="49">
        <v>51</v>
      </c>
      <c r="B61" s="13" t="str">
        <f>+'1. Identificación del riesgo'!C60</f>
        <v>Permitir el uso de materiales de baja calidad para las obras de mantenimiento para beneficio propio.</v>
      </c>
      <c r="C61" s="50" t="s">
        <v>36</v>
      </c>
    </row>
    <row r="62" spans="1:3" ht="45" x14ac:dyDescent="0.2">
      <c r="A62" s="49">
        <v>52</v>
      </c>
      <c r="B62" s="13" t="str">
        <f>+'1. Identificación del riesgo'!C61</f>
        <v>Ceder, vender o compartir los datos personales recolectados a terceros, sin autorización del ciudadano, con el propósito de sacar provecho.</v>
      </c>
      <c r="C62" s="50" t="s">
        <v>58</v>
      </c>
    </row>
    <row r="63" spans="1:3" ht="45" x14ac:dyDescent="0.2">
      <c r="A63" s="49">
        <v>53</v>
      </c>
      <c r="B63" s="13" t="str">
        <f>+'1. Identificación del riesgo'!C62</f>
        <v>Adulteración o eliminación de información de las bases de datos de la entidad, de manera intencional, para beneficio propio o de un tercero.</v>
      </c>
      <c r="C63" s="50" t="s">
        <v>36</v>
      </c>
    </row>
    <row r="64" spans="1:3" ht="60" x14ac:dyDescent="0.2">
      <c r="A64" s="49">
        <v>54</v>
      </c>
      <c r="B64" s="13" t="str">
        <f>+'1. Identificación del riesgo'!C63</f>
        <v>Ocultar en los informes de control interno irregularidades o deficiencias y/o conceptuar favorablemente, contrario a las evidencias con el fin de conseguir algún beneficio particular para si o para terceros.</v>
      </c>
      <c r="C64" s="50" t="s">
        <v>32</v>
      </c>
    </row>
    <row r="65" spans="1:3" ht="45" x14ac:dyDescent="0.2">
      <c r="A65" s="49">
        <v>55</v>
      </c>
      <c r="B65" s="13" t="str">
        <f>+'1. Identificación del riesgo'!C64</f>
        <v>Excluir de las visitas internas procesos o temas por petición de superiores, lideres de procesos o agentes externos, para ocultar irregularidades o deficiencias.</v>
      </c>
      <c r="C65" s="50" t="s">
        <v>36</v>
      </c>
    </row>
    <row r="66" spans="1:3" ht="30" x14ac:dyDescent="0.2">
      <c r="A66" s="49">
        <v>56</v>
      </c>
      <c r="B66" s="13" t="str">
        <f>+'1. Identificación del riesgo'!C65</f>
        <v>Manipular los informes reglamentarios (austeridad en el gasto, defensa judicial y/o PQRS) para ocultar deficiencias.</v>
      </c>
      <c r="C66" s="50" t="s">
        <v>58</v>
      </c>
    </row>
  </sheetData>
  <sheetProtection password="E8BB" sheet="1" objects="1" scenarios="1"/>
  <mergeCells count="7">
    <mergeCell ref="A1:H5"/>
    <mergeCell ref="I1:I1048576"/>
    <mergeCell ref="A6:H6"/>
    <mergeCell ref="D7:D29"/>
    <mergeCell ref="A9:C9"/>
    <mergeCell ref="E9:H9"/>
    <mergeCell ref="E16:H29"/>
  </mergeCells>
  <pageMargins left="0.7" right="0.7" top="1.1437007874015748" bottom="1.1437007874015748" header="0.75" footer="0.75"/>
  <pageSetup paperSize="0" scale="65" fitToWidth="0" fitToHeight="0" orientation="landscape" horizontalDpi="0" verticalDpi="0" copies="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61"/>
  <sheetViews>
    <sheetView workbookViewId="0">
      <selection activeCell="B82" sqref="B82"/>
    </sheetView>
  </sheetViews>
  <sheetFormatPr baseColWidth="10" defaultRowHeight="15" x14ac:dyDescent="0.2"/>
  <cols>
    <col min="1" max="1" width="6.5" style="19" customWidth="1"/>
    <col min="2" max="2" width="53.75" style="43" customWidth="1"/>
    <col min="3" max="3" width="10.625" style="19" customWidth="1"/>
    <col min="4" max="4" width="8.5" style="19" hidden="1" customWidth="1"/>
    <col min="5" max="5" width="15.125" style="19" customWidth="1"/>
    <col min="6" max="6" width="12" style="19" hidden="1" customWidth="1"/>
    <col min="7" max="7" width="10.625" style="19" customWidth="1"/>
    <col min="8" max="8" width="5.5" style="19" hidden="1" customWidth="1"/>
    <col min="9" max="9" width="10.625" style="19" customWidth="1"/>
    <col min="10" max="10" width="6.5" style="19" hidden="1" customWidth="1"/>
    <col min="11" max="11" width="10.625" style="19" customWidth="1"/>
    <col min="12" max="12" width="11.375" style="19" hidden="1" customWidth="1"/>
    <col min="13" max="13" width="10.625" style="19" customWidth="1"/>
    <col min="14" max="14" width="12" style="19" hidden="1" customWidth="1"/>
    <col min="15" max="15" width="10.625" style="19" customWidth="1"/>
    <col min="16" max="16" width="12.375" style="19" hidden="1" customWidth="1"/>
    <col min="17" max="17" width="10.625" style="19" customWidth="1"/>
    <col min="18" max="18" width="11.25" style="19" hidden="1" customWidth="1"/>
    <col min="19" max="19" width="10.625" style="19" customWidth="1"/>
    <col min="20" max="20" width="8.125" style="19" hidden="1" customWidth="1"/>
    <col min="21" max="21" width="10.625" style="19" customWidth="1"/>
    <col min="22" max="22" width="9.125" style="19" hidden="1" customWidth="1"/>
    <col min="23" max="23" width="13.375" style="19" customWidth="1"/>
    <col min="24" max="24" width="11.75" style="19" hidden="1" customWidth="1"/>
    <col min="25" max="25" width="10.625" style="19" customWidth="1"/>
    <col min="26" max="26" width="10.5" style="19" hidden="1" customWidth="1"/>
    <col min="27" max="27" width="10.625" style="19" customWidth="1"/>
    <col min="28" max="28" width="9.875" style="19" hidden="1" customWidth="1"/>
    <col min="29" max="29" width="10.625" style="19" customWidth="1"/>
    <col min="30" max="30" width="10" style="19" hidden="1" customWidth="1"/>
    <col min="31" max="31" width="10.625" style="19" customWidth="1"/>
    <col min="32" max="32" width="11.125" style="19" hidden="1" customWidth="1"/>
    <col min="33" max="33" width="10.625" style="19" customWidth="1"/>
    <col min="34" max="34" width="13.375" style="19" hidden="1" customWidth="1"/>
    <col min="35" max="35" width="10.625" style="19" customWidth="1"/>
    <col min="36" max="36" width="12.5" style="19" hidden="1" customWidth="1"/>
    <col min="37" max="37" width="10.625" style="19" customWidth="1"/>
    <col min="38" max="38" width="9" style="19" hidden="1" customWidth="1"/>
    <col min="39" max="39" width="10.625" style="19" customWidth="1"/>
    <col min="40" max="40" width="12" style="19" customWidth="1"/>
    <col min="41" max="41" width="8" style="19" customWidth="1"/>
    <col min="42" max="42" width="23.125" style="19" customWidth="1"/>
    <col min="43" max="1024" width="10.625" style="19" customWidth="1"/>
  </cols>
  <sheetData>
    <row r="1" spans="1:42" ht="15.75" x14ac:dyDescent="0.25">
      <c r="A1" s="270" t="s">
        <v>709</v>
      </c>
      <c r="B1" s="270"/>
      <c r="C1" s="270"/>
      <c r="D1" s="270"/>
      <c r="E1" s="270"/>
      <c r="F1" s="270"/>
      <c r="G1" s="270"/>
      <c r="H1" s="270"/>
      <c r="I1" s="270"/>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O1" s="270"/>
      <c r="AP1" s="270"/>
    </row>
    <row r="2" spans="1:42" x14ac:dyDescent="0.2">
      <c r="A2" s="247"/>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row>
    <row r="3" spans="1:42" x14ac:dyDescent="0.2">
      <c r="A3" s="271" t="s">
        <v>6</v>
      </c>
      <c r="B3" s="272" t="s">
        <v>666</v>
      </c>
      <c r="C3" s="273" t="s">
        <v>710</v>
      </c>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4" t="s">
        <v>711</v>
      </c>
      <c r="AP3" s="274"/>
    </row>
    <row r="4" spans="1:42" x14ac:dyDescent="0.2">
      <c r="A4" s="271"/>
      <c r="B4" s="272"/>
      <c r="C4" s="53">
        <v>1</v>
      </c>
      <c r="D4" s="53" t="s">
        <v>712</v>
      </c>
      <c r="E4" s="53">
        <v>2</v>
      </c>
      <c r="F4" s="53" t="s">
        <v>712</v>
      </c>
      <c r="G4" s="53">
        <v>3</v>
      </c>
      <c r="H4" s="53" t="s">
        <v>712</v>
      </c>
      <c r="I4" s="53">
        <v>4</v>
      </c>
      <c r="J4" s="53" t="s">
        <v>712</v>
      </c>
      <c r="K4" s="53">
        <v>5</v>
      </c>
      <c r="L4" s="53" t="s">
        <v>712</v>
      </c>
      <c r="M4" s="53">
        <v>6</v>
      </c>
      <c r="N4" s="53" t="s">
        <v>712</v>
      </c>
      <c r="O4" s="53">
        <v>7</v>
      </c>
      <c r="P4" s="53" t="s">
        <v>712</v>
      </c>
      <c r="Q4" s="53">
        <v>8</v>
      </c>
      <c r="R4" s="53" t="s">
        <v>712</v>
      </c>
      <c r="S4" s="53">
        <v>9</v>
      </c>
      <c r="T4" s="53" t="s">
        <v>712</v>
      </c>
      <c r="U4" s="53">
        <v>10</v>
      </c>
      <c r="V4" s="53" t="s">
        <v>712</v>
      </c>
      <c r="W4" s="53">
        <v>11</v>
      </c>
      <c r="X4" s="53" t="s">
        <v>712</v>
      </c>
      <c r="Y4" s="53">
        <v>12</v>
      </c>
      <c r="Z4" s="53" t="s">
        <v>712</v>
      </c>
      <c r="AA4" s="53">
        <v>13</v>
      </c>
      <c r="AB4" s="53" t="s">
        <v>712</v>
      </c>
      <c r="AC4" s="53">
        <v>14</v>
      </c>
      <c r="AD4" s="53" t="s">
        <v>712</v>
      </c>
      <c r="AE4" s="53">
        <v>15</v>
      </c>
      <c r="AF4" s="53" t="s">
        <v>712</v>
      </c>
      <c r="AG4" s="53">
        <v>16</v>
      </c>
      <c r="AH4" s="53" t="s">
        <v>712</v>
      </c>
      <c r="AI4" s="53">
        <v>17</v>
      </c>
      <c r="AJ4" s="53" t="s">
        <v>712</v>
      </c>
      <c r="AK4" s="53">
        <v>18</v>
      </c>
      <c r="AL4" s="53" t="s">
        <v>712</v>
      </c>
      <c r="AM4" s="53">
        <v>19</v>
      </c>
      <c r="AN4" s="54" t="s">
        <v>712</v>
      </c>
      <c r="AO4" s="274"/>
      <c r="AP4" s="274"/>
    </row>
    <row r="5" spans="1:42" ht="72" x14ac:dyDescent="0.2">
      <c r="A5" s="271"/>
      <c r="B5" s="272"/>
      <c r="C5" s="55" t="s">
        <v>713</v>
      </c>
      <c r="D5" s="55"/>
      <c r="E5" s="56" t="s">
        <v>714</v>
      </c>
      <c r="F5" s="56"/>
      <c r="G5" s="55" t="s">
        <v>715</v>
      </c>
      <c r="H5" s="55"/>
      <c r="I5" s="56" t="s">
        <v>716</v>
      </c>
      <c r="J5" s="56"/>
      <c r="K5" s="55" t="s">
        <v>717</v>
      </c>
      <c r="L5" s="55"/>
      <c r="M5" s="55" t="s">
        <v>718</v>
      </c>
      <c r="N5" s="55"/>
      <c r="O5" s="55" t="s">
        <v>719</v>
      </c>
      <c r="P5" s="55"/>
      <c r="Q5" s="57" t="s">
        <v>720</v>
      </c>
      <c r="R5" s="57"/>
      <c r="S5" s="55" t="s">
        <v>721</v>
      </c>
      <c r="T5" s="55"/>
      <c r="U5" s="55" t="s">
        <v>722</v>
      </c>
      <c r="V5" s="55"/>
      <c r="W5" s="55" t="s">
        <v>723</v>
      </c>
      <c r="X5" s="55"/>
      <c r="Y5" s="55" t="s">
        <v>724</v>
      </c>
      <c r="Z5" s="55"/>
      <c r="AA5" s="55" t="s">
        <v>725</v>
      </c>
      <c r="AB5" s="55"/>
      <c r="AC5" s="55" t="s">
        <v>726</v>
      </c>
      <c r="AD5" s="55"/>
      <c r="AE5" s="55" t="s">
        <v>727</v>
      </c>
      <c r="AF5" s="55"/>
      <c r="AG5" s="55" t="s">
        <v>728</v>
      </c>
      <c r="AH5" s="55"/>
      <c r="AI5" s="55" t="s">
        <v>729</v>
      </c>
      <c r="AJ5" s="55"/>
      <c r="AK5" s="55" t="s">
        <v>730</v>
      </c>
      <c r="AL5" s="55"/>
      <c r="AM5" s="55" t="s">
        <v>731</v>
      </c>
      <c r="AN5" s="58" t="s">
        <v>731</v>
      </c>
      <c r="AO5" s="274"/>
      <c r="AP5" s="275"/>
    </row>
    <row r="6" spans="1:42" ht="60" x14ac:dyDescent="0.2">
      <c r="A6" s="59">
        <v>1</v>
      </c>
      <c r="B6" s="23" t="str">
        <f>+'1. Identificación del riesgo'!C10</f>
        <v>Influenciar o presionar a funcionarios de los distintos niveles jerárquicos, para que tomen decisiones contrarias a la Ley, los interéses de la entidad,  que se apartan del deber legal, procedimientos y lineamientos institucionales.</v>
      </c>
      <c r="C6" s="10" t="s">
        <v>652</v>
      </c>
      <c r="D6" s="10">
        <v>1</v>
      </c>
      <c r="E6" s="10" t="s">
        <v>652</v>
      </c>
      <c r="F6" s="10">
        <v>1</v>
      </c>
      <c r="G6" s="10" t="s">
        <v>652</v>
      </c>
      <c r="H6" s="10">
        <v>1</v>
      </c>
      <c r="I6" s="10" t="s">
        <v>652</v>
      </c>
      <c r="J6" s="10">
        <v>1</v>
      </c>
      <c r="K6" s="10" t="s">
        <v>652</v>
      </c>
      <c r="L6" s="10">
        <v>1</v>
      </c>
      <c r="M6" s="10" t="s">
        <v>6</v>
      </c>
      <c r="N6" s="10">
        <v>0</v>
      </c>
      <c r="O6" s="10" t="s">
        <v>652</v>
      </c>
      <c r="P6" s="10">
        <v>1</v>
      </c>
      <c r="Q6" s="10" t="s">
        <v>6</v>
      </c>
      <c r="R6" s="10">
        <v>0</v>
      </c>
      <c r="S6" s="10" t="s">
        <v>6</v>
      </c>
      <c r="T6" s="10">
        <v>0</v>
      </c>
      <c r="U6" s="10" t="s">
        <v>652</v>
      </c>
      <c r="V6" s="10">
        <v>1</v>
      </c>
      <c r="W6" s="10" t="s">
        <v>652</v>
      </c>
      <c r="X6" s="10">
        <v>1</v>
      </c>
      <c r="Y6" s="10" t="s">
        <v>652</v>
      </c>
      <c r="Z6" s="10">
        <v>1</v>
      </c>
      <c r="AA6" s="10" t="s">
        <v>6</v>
      </c>
      <c r="AB6" s="10">
        <v>0</v>
      </c>
      <c r="AC6" s="10" t="s">
        <v>652</v>
      </c>
      <c r="AD6" s="10">
        <v>1</v>
      </c>
      <c r="AE6" s="10" t="s">
        <v>652</v>
      </c>
      <c r="AF6" s="10">
        <v>1</v>
      </c>
      <c r="AG6" s="10" t="s">
        <v>6</v>
      </c>
      <c r="AH6" s="10">
        <v>0</v>
      </c>
      <c r="AI6" s="10" t="s">
        <v>652</v>
      </c>
      <c r="AJ6" s="10">
        <v>1</v>
      </c>
      <c r="AK6" s="10" t="s">
        <v>652</v>
      </c>
      <c r="AL6" s="10">
        <v>1</v>
      </c>
      <c r="AM6" s="10" t="s">
        <v>6</v>
      </c>
      <c r="AN6" s="10">
        <v>0</v>
      </c>
      <c r="AO6" s="150">
        <f>D6+F6+H6+J6+L6+N6+P6+R6+T6+V6+X6+Z6+AB6+AD6+AF6+AH6+AJ6+AL6+AN6</f>
        <v>13</v>
      </c>
      <c r="AP6" s="151" t="str">
        <f>IF(AO6&lt;=5,"MODERADO",IF(AO6&lt;=11,"MAYOR",IF(AO6&lt;=19,"CATASTRÓFICO","error")))</f>
        <v>CATASTRÓFICO</v>
      </c>
    </row>
    <row r="7" spans="1:42" ht="75" x14ac:dyDescent="0.2">
      <c r="A7" s="59">
        <v>2</v>
      </c>
      <c r="B7" s="23" t="str">
        <f>+'1. Identificación del riesgo'!C11</f>
        <v>Alteración de la información de resultados institucionales a través de la evaluación de los planes estratégicos, de acción, anticorrupción, mapas de riesgos u otros, con el fin de presentar ante los organismos de control o ciudadanía resultados óptimos que no corresponde a la realidad.</v>
      </c>
      <c r="C7" s="10" t="s">
        <v>652</v>
      </c>
      <c r="D7" s="10">
        <v>1</v>
      </c>
      <c r="E7" s="10" t="s">
        <v>652</v>
      </c>
      <c r="F7" s="10">
        <v>1</v>
      </c>
      <c r="G7" s="10" t="s">
        <v>652</v>
      </c>
      <c r="H7" s="10">
        <v>1</v>
      </c>
      <c r="I7" s="10" t="s">
        <v>652</v>
      </c>
      <c r="J7" s="10">
        <v>1</v>
      </c>
      <c r="K7" s="10" t="s">
        <v>652</v>
      </c>
      <c r="L7" s="10">
        <v>1</v>
      </c>
      <c r="M7" s="10" t="s">
        <v>6</v>
      </c>
      <c r="N7" s="10">
        <v>0</v>
      </c>
      <c r="O7" s="10" t="s">
        <v>6</v>
      </c>
      <c r="P7" s="10">
        <v>0</v>
      </c>
      <c r="Q7" s="10" t="s">
        <v>6</v>
      </c>
      <c r="R7" s="10">
        <v>0</v>
      </c>
      <c r="S7" s="10" t="s">
        <v>652</v>
      </c>
      <c r="T7" s="10">
        <v>1</v>
      </c>
      <c r="U7" s="10" t="s">
        <v>652</v>
      </c>
      <c r="V7" s="10">
        <v>1</v>
      </c>
      <c r="W7" s="10" t="s">
        <v>652</v>
      </c>
      <c r="X7" s="10">
        <v>1</v>
      </c>
      <c r="Y7" s="10" t="s">
        <v>652</v>
      </c>
      <c r="Z7" s="10">
        <v>1</v>
      </c>
      <c r="AA7" s="10" t="s">
        <v>6</v>
      </c>
      <c r="AB7" s="10">
        <v>0</v>
      </c>
      <c r="AC7" s="10" t="s">
        <v>652</v>
      </c>
      <c r="AD7" s="10">
        <v>1</v>
      </c>
      <c r="AE7" s="10" t="s">
        <v>652</v>
      </c>
      <c r="AF7" s="10">
        <v>1</v>
      </c>
      <c r="AG7" s="10" t="s">
        <v>6</v>
      </c>
      <c r="AH7" s="10">
        <v>0</v>
      </c>
      <c r="AI7" s="10" t="s">
        <v>652</v>
      </c>
      <c r="AJ7" s="10">
        <v>1</v>
      </c>
      <c r="AK7" s="10" t="s">
        <v>652</v>
      </c>
      <c r="AL7" s="10">
        <v>1</v>
      </c>
      <c r="AM7" s="10" t="s">
        <v>6</v>
      </c>
      <c r="AN7" s="10">
        <v>0</v>
      </c>
      <c r="AO7" s="150">
        <f t="shared" ref="AO7:AO61" si="0">D7+F7+H7+J7+L7+N7+P7+R7+T7+V7+X7+Z7+AB7+AD7+AF7+AH7+AJ7+AL7+AN7</f>
        <v>13</v>
      </c>
      <c r="AP7" s="151" t="str">
        <f t="shared" ref="AP7:AP61" si="1">IF(AO7&lt;=5,"MODERADO",IF(AO7&lt;=11,"MAYOR",IF(AO7&lt;=19,"CATASTRÓFICO","error")))</f>
        <v>CATASTRÓFICO</v>
      </c>
    </row>
    <row r="8" spans="1:42" ht="45" x14ac:dyDescent="0.2">
      <c r="A8" s="59">
        <v>3</v>
      </c>
      <c r="B8" s="23" t="str">
        <f>+'1. Identificación del riesgo'!C12</f>
        <v>Favorecer la inclusión de nuevas empresas transportadoras sin el cumplimiento de los requisitos normativos y de parque automotor.</v>
      </c>
      <c r="C8" s="10" t="s">
        <v>732</v>
      </c>
      <c r="D8" s="10">
        <v>1</v>
      </c>
      <c r="E8" s="10" t="s">
        <v>652</v>
      </c>
      <c r="F8" s="10">
        <v>1</v>
      </c>
      <c r="G8" s="10" t="s">
        <v>652</v>
      </c>
      <c r="H8" s="10">
        <v>1</v>
      </c>
      <c r="I8" s="10" t="s">
        <v>652</v>
      </c>
      <c r="J8" s="10">
        <v>1</v>
      </c>
      <c r="K8" s="10" t="s">
        <v>652</v>
      </c>
      <c r="L8" s="10">
        <v>1</v>
      </c>
      <c r="M8" s="10" t="s">
        <v>6</v>
      </c>
      <c r="N8" s="10">
        <v>0</v>
      </c>
      <c r="O8" s="10" t="s">
        <v>652</v>
      </c>
      <c r="P8" s="10">
        <v>1</v>
      </c>
      <c r="Q8" s="10" t="s">
        <v>6</v>
      </c>
      <c r="R8" s="10">
        <v>0</v>
      </c>
      <c r="S8" s="10" t="s">
        <v>6</v>
      </c>
      <c r="T8" s="10">
        <v>0</v>
      </c>
      <c r="U8" s="10" t="s">
        <v>652</v>
      </c>
      <c r="V8" s="10">
        <v>1</v>
      </c>
      <c r="W8" s="10" t="s">
        <v>652</v>
      </c>
      <c r="X8" s="10">
        <v>1</v>
      </c>
      <c r="Y8" s="10" t="s">
        <v>652</v>
      </c>
      <c r="Z8" s="10">
        <v>1</v>
      </c>
      <c r="AA8" s="10" t="s">
        <v>6</v>
      </c>
      <c r="AB8" s="10">
        <v>0</v>
      </c>
      <c r="AC8" s="10" t="s">
        <v>6</v>
      </c>
      <c r="AD8" s="10">
        <v>0</v>
      </c>
      <c r="AE8" s="10" t="s">
        <v>652</v>
      </c>
      <c r="AF8" s="10">
        <v>1</v>
      </c>
      <c r="AG8" s="10" t="s">
        <v>652</v>
      </c>
      <c r="AH8" s="10">
        <v>1</v>
      </c>
      <c r="AI8" s="10" t="s">
        <v>652</v>
      </c>
      <c r="AJ8" s="10">
        <v>1</v>
      </c>
      <c r="AK8" s="10" t="s">
        <v>652</v>
      </c>
      <c r="AL8" s="10">
        <v>1</v>
      </c>
      <c r="AM8" s="10" t="s">
        <v>6</v>
      </c>
      <c r="AN8" s="10">
        <v>0</v>
      </c>
      <c r="AO8" s="150">
        <f t="shared" si="0"/>
        <v>13</v>
      </c>
      <c r="AP8" s="151" t="str">
        <f t="shared" si="1"/>
        <v>CATASTRÓFICO</v>
      </c>
    </row>
    <row r="9" spans="1:42" ht="75" x14ac:dyDescent="0.2">
      <c r="A9" s="59">
        <v>4</v>
      </c>
      <c r="B9" s="23" t="str">
        <f>+'1. Identificación del riesgo'!C13</f>
        <v>Limitar la intervención de otros funcionarios del nivel directivo, en los procesos de opinión, consulta y/o toma de decisiones en torno a la operación de la entidad, con el fin de orientar la decisión en forma reservada y unilateral en beneficio propio o de particulares.</v>
      </c>
      <c r="C9" s="10" t="s">
        <v>732</v>
      </c>
      <c r="D9" s="10">
        <v>1</v>
      </c>
      <c r="E9" s="10" t="s">
        <v>652</v>
      </c>
      <c r="F9" s="10">
        <v>1</v>
      </c>
      <c r="G9" s="10" t="s">
        <v>652</v>
      </c>
      <c r="H9" s="10">
        <v>1</v>
      </c>
      <c r="I9" s="10" t="s">
        <v>652</v>
      </c>
      <c r="J9" s="10">
        <v>1</v>
      </c>
      <c r="K9" s="10" t="s">
        <v>652</v>
      </c>
      <c r="L9" s="10">
        <v>1</v>
      </c>
      <c r="M9" s="10" t="s">
        <v>6</v>
      </c>
      <c r="N9" s="10">
        <v>0</v>
      </c>
      <c r="O9" s="10" t="s">
        <v>652</v>
      </c>
      <c r="P9" s="10">
        <v>1</v>
      </c>
      <c r="Q9" s="10" t="s">
        <v>6</v>
      </c>
      <c r="R9" s="10">
        <v>0</v>
      </c>
      <c r="S9" s="10" t="s">
        <v>6</v>
      </c>
      <c r="T9" s="10">
        <v>0</v>
      </c>
      <c r="U9" s="10" t="s">
        <v>652</v>
      </c>
      <c r="V9" s="10">
        <v>1</v>
      </c>
      <c r="W9" s="10" t="s">
        <v>652</v>
      </c>
      <c r="X9" s="10">
        <v>1</v>
      </c>
      <c r="Y9" s="10" t="s">
        <v>652</v>
      </c>
      <c r="Z9" s="10">
        <v>1</v>
      </c>
      <c r="AA9" s="10" t="s">
        <v>6</v>
      </c>
      <c r="AB9" s="10">
        <v>0</v>
      </c>
      <c r="AC9" s="10" t="s">
        <v>6</v>
      </c>
      <c r="AD9" s="10">
        <v>0</v>
      </c>
      <c r="AE9" s="10" t="s">
        <v>6</v>
      </c>
      <c r="AF9" s="10">
        <v>0</v>
      </c>
      <c r="AG9" s="10" t="s">
        <v>6</v>
      </c>
      <c r="AH9" s="10">
        <v>0</v>
      </c>
      <c r="AI9" s="10" t="s">
        <v>6</v>
      </c>
      <c r="AJ9" s="10">
        <v>0</v>
      </c>
      <c r="AK9" s="10" t="s">
        <v>6</v>
      </c>
      <c r="AL9" s="10">
        <v>0</v>
      </c>
      <c r="AM9" s="10" t="s">
        <v>6</v>
      </c>
      <c r="AN9" s="10">
        <v>0</v>
      </c>
      <c r="AO9" s="150">
        <f t="shared" si="0"/>
        <v>9</v>
      </c>
      <c r="AP9" s="151" t="str">
        <f t="shared" si="1"/>
        <v>MAYOR</v>
      </c>
    </row>
    <row r="10" spans="1:42" ht="60" x14ac:dyDescent="0.2">
      <c r="A10" s="59">
        <v>5</v>
      </c>
      <c r="B10" s="23" t="str">
        <f>+'1. Identificación del riesgo'!C14</f>
        <v>Manipulación o adulteración de la información de gestión institucional con fines de entregar a la junta directiva,  ciudadanía u organismos de control, resultados o cifras que no corresponden a la realidad.</v>
      </c>
      <c r="C10" s="10" t="s">
        <v>652</v>
      </c>
      <c r="D10" s="10">
        <v>1</v>
      </c>
      <c r="E10" s="10" t="s">
        <v>652</v>
      </c>
      <c r="F10" s="10">
        <v>1</v>
      </c>
      <c r="G10" s="10" t="s">
        <v>652</v>
      </c>
      <c r="H10" s="10">
        <v>1</v>
      </c>
      <c r="I10" s="10" t="s">
        <v>652</v>
      </c>
      <c r="J10" s="10">
        <v>1</v>
      </c>
      <c r="K10" s="10" t="s">
        <v>652</v>
      </c>
      <c r="L10" s="10">
        <v>1</v>
      </c>
      <c r="M10" s="10" t="s">
        <v>6</v>
      </c>
      <c r="N10" s="10">
        <v>0</v>
      </c>
      <c r="O10" s="10" t="s">
        <v>652</v>
      </c>
      <c r="P10" s="10">
        <v>1</v>
      </c>
      <c r="Q10" s="10" t="s">
        <v>6</v>
      </c>
      <c r="R10" s="10">
        <v>0</v>
      </c>
      <c r="S10" s="10" t="s">
        <v>652</v>
      </c>
      <c r="T10" s="10">
        <v>1</v>
      </c>
      <c r="U10" s="10" t="s">
        <v>652</v>
      </c>
      <c r="V10" s="10">
        <v>1</v>
      </c>
      <c r="W10" s="10" t="s">
        <v>6</v>
      </c>
      <c r="X10" s="10">
        <v>0</v>
      </c>
      <c r="Y10" s="10" t="s">
        <v>652</v>
      </c>
      <c r="Z10" s="10">
        <v>1</v>
      </c>
      <c r="AA10" s="10" t="s">
        <v>6</v>
      </c>
      <c r="AB10" s="10">
        <v>0</v>
      </c>
      <c r="AC10" s="10" t="s">
        <v>6</v>
      </c>
      <c r="AD10" s="10">
        <v>0</v>
      </c>
      <c r="AE10" s="10" t="s">
        <v>652</v>
      </c>
      <c r="AF10" s="10">
        <v>1</v>
      </c>
      <c r="AG10" s="10" t="s">
        <v>6</v>
      </c>
      <c r="AH10" s="10">
        <v>0</v>
      </c>
      <c r="AI10" s="10" t="s">
        <v>652</v>
      </c>
      <c r="AJ10" s="10">
        <v>1</v>
      </c>
      <c r="AK10" s="10" t="s">
        <v>652</v>
      </c>
      <c r="AL10" s="10">
        <v>1</v>
      </c>
      <c r="AM10" s="10" t="s">
        <v>6</v>
      </c>
      <c r="AN10" s="10">
        <v>0</v>
      </c>
      <c r="AO10" s="150">
        <f t="shared" si="0"/>
        <v>12</v>
      </c>
      <c r="AP10" s="151" t="str">
        <f t="shared" si="1"/>
        <v>CATASTRÓFICO</v>
      </c>
    </row>
    <row r="11" spans="1:42" ht="30" x14ac:dyDescent="0.2">
      <c r="A11" s="59">
        <v>6</v>
      </c>
      <c r="B11" s="23" t="str">
        <f>+'1. Identificación del riesgo'!C15</f>
        <v>Omitir o restringir información pública para eludir el control social, restringiendo el acceso a la información pública.</v>
      </c>
      <c r="C11" s="10" t="s">
        <v>652</v>
      </c>
      <c r="D11" s="10">
        <v>1</v>
      </c>
      <c r="E11" s="10" t="s">
        <v>652</v>
      </c>
      <c r="F11" s="10">
        <v>1</v>
      </c>
      <c r="G11" s="10" t="s">
        <v>652</v>
      </c>
      <c r="H11" s="10">
        <v>1</v>
      </c>
      <c r="I11" s="10" t="s">
        <v>652</v>
      </c>
      <c r="J11" s="10">
        <v>1</v>
      </c>
      <c r="K11" s="10" t="s">
        <v>652</v>
      </c>
      <c r="L11" s="10">
        <v>1</v>
      </c>
      <c r="M11" s="10" t="s">
        <v>6</v>
      </c>
      <c r="N11" s="10">
        <v>0</v>
      </c>
      <c r="O11" s="10" t="s">
        <v>652</v>
      </c>
      <c r="P11" s="10">
        <v>1</v>
      </c>
      <c r="Q11" s="10" t="s">
        <v>6</v>
      </c>
      <c r="R11" s="10">
        <v>0</v>
      </c>
      <c r="S11" s="10" t="s">
        <v>652</v>
      </c>
      <c r="T11" s="10">
        <v>1</v>
      </c>
      <c r="U11" s="10" t="s">
        <v>652</v>
      </c>
      <c r="V11" s="10">
        <v>1</v>
      </c>
      <c r="W11" s="10" t="s">
        <v>6</v>
      </c>
      <c r="X11" s="10">
        <v>0</v>
      </c>
      <c r="Y11" s="10" t="s">
        <v>652</v>
      </c>
      <c r="Z11" s="10">
        <v>1</v>
      </c>
      <c r="AA11" s="10" t="s">
        <v>6</v>
      </c>
      <c r="AB11" s="10">
        <v>0</v>
      </c>
      <c r="AC11" s="10" t="s">
        <v>6</v>
      </c>
      <c r="AD11" s="10">
        <v>0</v>
      </c>
      <c r="AE11" s="10" t="s">
        <v>652</v>
      </c>
      <c r="AF11" s="10">
        <v>1</v>
      </c>
      <c r="AG11" s="10" t="s">
        <v>6</v>
      </c>
      <c r="AH11" s="10">
        <v>0</v>
      </c>
      <c r="AI11" s="10" t="s">
        <v>652</v>
      </c>
      <c r="AJ11" s="10">
        <v>1</v>
      </c>
      <c r="AK11" s="10" t="s">
        <v>652</v>
      </c>
      <c r="AL11" s="10">
        <v>1</v>
      </c>
      <c r="AM11" s="10" t="s">
        <v>6</v>
      </c>
      <c r="AN11" s="10">
        <v>0</v>
      </c>
      <c r="AO11" s="150">
        <f t="shared" si="0"/>
        <v>12</v>
      </c>
      <c r="AP11" s="151" t="str">
        <f t="shared" si="1"/>
        <v>CATASTRÓFICO</v>
      </c>
    </row>
    <row r="12" spans="1:42" ht="45" x14ac:dyDescent="0.2">
      <c r="A12" s="59">
        <v>7</v>
      </c>
      <c r="B12" s="23" t="str">
        <f>+'1. Identificación del riesgo'!C16</f>
        <v>Revelar información reservada de manera deshonesta a cambio de prebendas o cualquier tipo de beneficio, con el fin de facilitar acciones en contra de la entidad.</v>
      </c>
      <c r="C12" s="10" t="s">
        <v>652</v>
      </c>
      <c r="D12" s="10">
        <v>1</v>
      </c>
      <c r="E12" s="10" t="s">
        <v>652</v>
      </c>
      <c r="F12" s="10">
        <v>1</v>
      </c>
      <c r="G12" s="10" t="s">
        <v>652</v>
      </c>
      <c r="H12" s="10">
        <v>1</v>
      </c>
      <c r="I12" s="10" t="s">
        <v>652</v>
      </c>
      <c r="J12" s="10">
        <v>1</v>
      </c>
      <c r="K12" s="10" t="s">
        <v>652</v>
      </c>
      <c r="L12" s="10">
        <v>1</v>
      </c>
      <c r="M12" s="10" t="s">
        <v>6</v>
      </c>
      <c r="N12" s="10">
        <v>0</v>
      </c>
      <c r="O12" s="10" t="s">
        <v>652</v>
      </c>
      <c r="P12" s="10">
        <v>1</v>
      </c>
      <c r="Q12" s="10" t="s">
        <v>6</v>
      </c>
      <c r="R12" s="10">
        <v>0</v>
      </c>
      <c r="S12" s="10" t="s">
        <v>652</v>
      </c>
      <c r="T12" s="10">
        <v>1</v>
      </c>
      <c r="U12" s="10" t="s">
        <v>652</v>
      </c>
      <c r="V12" s="10">
        <v>1</v>
      </c>
      <c r="W12" s="10" t="s">
        <v>6</v>
      </c>
      <c r="X12" s="10">
        <v>0</v>
      </c>
      <c r="Y12" s="10" t="s">
        <v>652</v>
      </c>
      <c r="Z12" s="10">
        <v>1</v>
      </c>
      <c r="AA12" s="10" t="s">
        <v>6</v>
      </c>
      <c r="AB12" s="10">
        <v>0</v>
      </c>
      <c r="AC12" s="10" t="s">
        <v>652</v>
      </c>
      <c r="AD12" s="10">
        <v>1</v>
      </c>
      <c r="AE12" s="10" t="s">
        <v>652</v>
      </c>
      <c r="AF12" s="10">
        <v>1</v>
      </c>
      <c r="AG12" s="10" t="s">
        <v>6</v>
      </c>
      <c r="AH12" s="10">
        <v>0</v>
      </c>
      <c r="AI12" s="10" t="s">
        <v>652</v>
      </c>
      <c r="AJ12" s="10">
        <v>1</v>
      </c>
      <c r="AK12" s="10" t="s">
        <v>652</v>
      </c>
      <c r="AL12" s="10">
        <v>1</v>
      </c>
      <c r="AM12" s="10" t="s">
        <v>6</v>
      </c>
      <c r="AN12" s="10">
        <v>0</v>
      </c>
      <c r="AO12" s="150">
        <f t="shared" si="0"/>
        <v>13</v>
      </c>
      <c r="AP12" s="151" t="str">
        <f t="shared" si="1"/>
        <v>CATASTRÓFICO</v>
      </c>
    </row>
    <row r="13" spans="1:42" ht="45" x14ac:dyDescent="0.2">
      <c r="A13" s="59">
        <v>8</v>
      </c>
      <c r="B13" s="23" t="str">
        <f>+'1. Identificación del riesgo'!C17</f>
        <v>Ocultar o adulterar información de las auditorias internas en los informes a la alta dirección con el fin de beneficiar a los procesos auditados.</v>
      </c>
      <c r="C13" s="10" t="s">
        <v>652</v>
      </c>
      <c r="D13" s="10">
        <v>1</v>
      </c>
      <c r="E13" s="10" t="s">
        <v>652</v>
      </c>
      <c r="F13" s="10">
        <v>1</v>
      </c>
      <c r="G13" s="10" t="s">
        <v>652</v>
      </c>
      <c r="H13" s="10">
        <v>1</v>
      </c>
      <c r="I13" s="10" t="s">
        <v>6</v>
      </c>
      <c r="J13" s="10">
        <v>0</v>
      </c>
      <c r="K13" s="10" t="s">
        <v>652</v>
      </c>
      <c r="L13" s="10">
        <v>1</v>
      </c>
      <c r="M13" s="10" t="s">
        <v>6</v>
      </c>
      <c r="N13" s="10">
        <v>0</v>
      </c>
      <c r="O13" s="10" t="s">
        <v>652</v>
      </c>
      <c r="P13" s="10">
        <v>1</v>
      </c>
      <c r="Q13" s="10" t="s">
        <v>6</v>
      </c>
      <c r="R13" s="10">
        <v>0</v>
      </c>
      <c r="S13" s="10" t="s">
        <v>6</v>
      </c>
      <c r="T13" s="10">
        <v>0</v>
      </c>
      <c r="U13" s="10" t="s">
        <v>6</v>
      </c>
      <c r="V13" s="10">
        <v>0</v>
      </c>
      <c r="W13" s="10" t="s">
        <v>6</v>
      </c>
      <c r="X13" s="10">
        <v>0</v>
      </c>
      <c r="Y13" s="10" t="s">
        <v>6</v>
      </c>
      <c r="Z13" s="10">
        <v>0</v>
      </c>
      <c r="AA13" s="10" t="s">
        <v>6</v>
      </c>
      <c r="AB13" s="10">
        <v>0</v>
      </c>
      <c r="AC13" s="10" t="s">
        <v>6</v>
      </c>
      <c r="AD13" s="10">
        <v>0</v>
      </c>
      <c r="AE13" s="10" t="s">
        <v>652</v>
      </c>
      <c r="AF13" s="10">
        <v>1</v>
      </c>
      <c r="AG13" s="10" t="s">
        <v>6</v>
      </c>
      <c r="AH13" s="10">
        <v>0</v>
      </c>
      <c r="AI13" s="10" t="s">
        <v>652</v>
      </c>
      <c r="AJ13" s="10">
        <v>1</v>
      </c>
      <c r="AK13" s="10" t="s">
        <v>652</v>
      </c>
      <c r="AL13" s="10">
        <v>1</v>
      </c>
      <c r="AM13" s="10" t="s">
        <v>6</v>
      </c>
      <c r="AN13" s="10">
        <v>0</v>
      </c>
      <c r="AO13" s="150">
        <f t="shared" si="0"/>
        <v>8</v>
      </c>
      <c r="AP13" s="151" t="str">
        <f t="shared" si="1"/>
        <v>MAYOR</v>
      </c>
    </row>
    <row r="14" spans="1:42" ht="45" x14ac:dyDescent="0.2">
      <c r="A14" s="59">
        <v>9</v>
      </c>
      <c r="B14" s="23" t="str">
        <f>+'1. Identificación del riesgo'!C18</f>
        <v>Excluir en la programación de las auditorías procesos con deficiencias para evitar que se conozcan las irregularidades.</v>
      </c>
      <c r="C14" s="10" t="s">
        <v>652</v>
      </c>
      <c r="D14" s="10">
        <v>1</v>
      </c>
      <c r="E14" s="10" t="s">
        <v>652</v>
      </c>
      <c r="F14" s="10">
        <v>1</v>
      </c>
      <c r="G14" s="10" t="s">
        <v>652</v>
      </c>
      <c r="H14" s="10">
        <v>1</v>
      </c>
      <c r="I14" s="10" t="s">
        <v>652</v>
      </c>
      <c r="J14" s="10">
        <v>1</v>
      </c>
      <c r="K14" s="10" t="s">
        <v>652</v>
      </c>
      <c r="L14" s="10">
        <v>1</v>
      </c>
      <c r="M14" s="10" t="s">
        <v>652</v>
      </c>
      <c r="N14" s="10">
        <v>1</v>
      </c>
      <c r="O14" s="10" t="s">
        <v>652</v>
      </c>
      <c r="P14" s="10">
        <v>1</v>
      </c>
      <c r="Q14" s="10" t="s">
        <v>6</v>
      </c>
      <c r="R14" s="10">
        <v>0</v>
      </c>
      <c r="S14" s="10" t="s">
        <v>6</v>
      </c>
      <c r="T14" s="10">
        <v>0</v>
      </c>
      <c r="U14" s="10" t="s">
        <v>652</v>
      </c>
      <c r="V14" s="10">
        <v>1</v>
      </c>
      <c r="W14" s="10" t="s">
        <v>6</v>
      </c>
      <c r="X14" s="10">
        <v>0</v>
      </c>
      <c r="Y14" s="10" t="s">
        <v>652</v>
      </c>
      <c r="Z14" s="10">
        <v>1</v>
      </c>
      <c r="AA14" s="10" t="s">
        <v>6</v>
      </c>
      <c r="AB14" s="10">
        <v>0</v>
      </c>
      <c r="AC14" s="10" t="s">
        <v>6</v>
      </c>
      <c r="AD14" s="10">
        <v>0</v>
      </c>
      <c r="AE14" s="10" t="s">
        <v>652</v>
      </c>
      <c r="AF14" s="10">
        <v>1</v>
      </c>
      <c r="AG14" s="10" t="s">
        <v>6</v>
      </c>
      <c r="AH14" s="10">
        <v>0</v>
      </c>
      <c r="AI14" s="10" t="s">
        <v>652</v>
      </c>
      <c r="AJ14" s="10">
        <v>1</v>
      </c>
      <c r="AK14" s="10" t="s">
        <v>652</v>
      </c>
      <c r="AL14" s="10">
        <v>1</v>
      </c>
      <c r="AM14" s="10" t="s">
        <v>6</v>
      </c>
      <c r="AN14" s="10">
        <v>0</v>
      </c>
      <c r="AO14" s="150">
        <f t="shared" si="0"/>
        <v>12</v>
      </c>
      <c r="AP14" s="151" t="str">
        <f t="shared" si="1"/>
        <v>CATASTRÓFICO</v>
      </c>
    </row>
    <row r="15" spans="1:42" ht="45" x14ac:dyDescent="0.2">
      <c r="A15" s="59">
        <v>10</v>
      </c>
      <c r="B15" s="23" t="str">
        <f>+'1. Identificación del riesgo'!C19</f>
        <v>No reportar las no conformidades en las evaluaciones y seguimientos al sistema de gestión institucional para buscar un provecho propio o de un tercero.</v>
      </c>
      <c r="C15" s="10" t="s">
        <v>652</v>
      </c>
      <c r="D15" s="10">
        <v>1</v>
      </c>
      <c r="E15" s="10" t="s">
        <v>652</v>
      </c>
      <c r="F15" s="10">
        <v>1</v>
      </c>
      <c r="G15" s="10" t="s">
        <v>652</v>
      </c>
      <c r="H15" s="10">
        <v>1</v>
      </c>
      <c r="I15" s="10" t="s">
        <v>652</v>
      </c>
      <c r="J15" s="10">
        <v>1</v>
      </c>
      <c r="K15" s="10" t="s">
        <v>652</v>
      </c>
      <c r="L15" s="10">
        <v>1</v>
      </c>
      <c r="M15" s="10" t="s">
        <v>652</v>
      </c>
      <c r="N15" s="10">
        <v>1</v>
      </c>
      <c r="O15" s="10" t="s">
        <v>652</v>
      </c>
      <c r="P15" s="10">
        <v>1</v>
      </c>
      <c r="Q15" s="10" t="s">
        <v>6</v>
      </c>
      <c r="R15" s="10">
        <v>0</v>
      </c>
      <c r="S15" s="10" t="s">
        <v>6</v>
      </c>
      <c r="T15" s="10">
        <v>0</v>
      </c>
      <c r="U15" s="10" t="s">
        <v>652</v>
      </c>
      <c r="V15" s="10">
        <v>1</v>
      </c>
      <c r="W15" s="10" t="s">
        <v>652</v>
      </c>
      <c r="X15" s="10">
        <v>1</v>
      </c>
      <c r="Y15" s="10" t="s">
        <v>652</v>
      </c>
      <c r="Z15" s="10">
        <v>1</v>
      </c>
      <c r="AA15" s="10" t="s">
        <v>6</v>
      </c>
      <c r="AB15" s="10">
        <v>0</v>
      </c>
      <c r="AC15" s="10" t="s">
        <v>652</v>
      </c>
      <c r="AD15" s="10">
        <v>1</v>
      </c>
      <c r="AE15" s="10" t="s">
        <v>652</v>
      </c>
      <c r="AF15" s="10">
        <v>1</v>
      </c>
      <c r="AG15" s="10" t="s">
        <v>6</v>
      </c>
      <c r="AH15" s="10">
        <v>0</v>
      </c>
      <c r="AI15" s="10" t="s">
        <v>652</v>
      </c>
      <c r="AJ15" s="10">
        <v>1</v>
      </c>
      <c r="AK15" s="10" t="s">
        <v>652</v>
      </c>
      <c r="AL15" s="10">
        <v>1</v>
      </c>
      <c r="AM15" s="10" t="s">
        <v>6</v>
      </c>
      <c r="AN15" s="10">
        <v>0</v>
      </c>
      <c r="AO15" s="150">
        <f t="shared" si="0"/>
        <v>14</v>
      </c>
      <c r="AP15" s="151" t="str">
        <f t="shared" si="1"/>
        <v>CATASTRÓFICO</v>
      </c>
    </row>
    <row r="16" spans="1:42" ht="30" x14ac:dyDescent="0.2">
      <c r="A16" s="59">
        <v>11</v>
      </c>
      <c r="B16" s="23" t="str">
        <f>+'1. Identificación del riesgo'!C20</f>
        <v>No Solicitar la Planilla de viaje expedida por la empresa de transportes para beneficio propio y del conductor.</v>
      </c>
      <c r="C16" s="10" t="s">
        <v>652</v>
      </c>
      <c r="D16" s="10">
        <v>1</v>
      </c>
      <c r="E16" s="10" t="s">
        <v>652</v>
      </c>
      <c r="F16" s="10">
        <v>1</v>
      </c>
      <c r="G16" s="10" t="s">
        <v>652</v>
      </c>
      <c r="H16" s="10">
        <v>1</v>
      </c>
      <c r="I16" s="10" t="s">
        <v>652</v>
      </c>
      <c r="J16" s="10">
        <v>1</v>
      </c>
      <c r="K16" s="10" t="s">
        <v>652</v>
      </c>
      <c r="L16" s="10">
        <v>1</v>
      </c>
      <c r="M16" s="10" t="s">
        <v>652</v>
      </c>
      <c r="N16" s="10">
        <v>1</v>
      </c>
      <c r="O16" s="10" t="s">
        <v>652</v>
      </c>
      <c r="P16" s="10">
        <v>1</v>
      </c>
      <c r="Q16" s="10" t="s">
        <v>6</v>
      </c>
      <c r="R16" s="10">
        <v>0</v>
      </c>
      <c r="S16" s="10" t="s">
        <v>652</v>
      </c>
      <c r="T16" s="10">
        <v>1</v>
      </c>
      <c r="U16" s="10" t="s">
        <v>6</v>
      </c>
      <c r="V16" s="10">
        <v>0</v>
      </c>
      <c r="W16" s="10" t="s">
        <v>652</v>
      </c>
      <c r="X16" s="10">
        <v>1</v>
      </c>
      <c r="Y16" s="10" t="s">
        <v>652</v>
      </c>
      <c r="Z16" s="10">
        <v>1</v>
      </c>
      <c r="AA16" s="10" t="s">
        <v>6</v>
      </c>
      <c r="AB16" s="10">
        <v>0</v>
      </c>
      <c r="AC16" s="10" t="s">
        <v>6</v>
      </c>
      <c r="AD16" s="10">
        <v>0</v>
      </c>
      <c r="AE16" s="10" t="s">
        <v>6</v>
      </c>
      <c r="AF16" s="10">
        <v>0</v>
      </c>
      <c r="AG16" s="10" t="s">
        <v>6</v>
      </c>
      <c r="AH16" s="10">
        <v>0</v>
      </c>
      <c r="AI16" s="10" t="s">
        <v>6</v>
      </c>
      <c r="AJ16" s="10">
        <v>0</v>
      </c>
      <c r="AK16" s="10" t="s">
        <v>6</v>
      </c>
      <c r="AL16" s="10">
        <v>0</v>
      </c>
      <c r="AM16" s="10" t="s">
        <v>6</v>
      </c>
      <c r="AN16" s="10">
        <v>0</v>
      </c>
      <c r="AO16" s="150">
        <f t="shared" si="0"/>
        <v>10</v>
      </c>
      <c r="AP16" s="151" t="str">
        <f t="shared" si="1"/>
        <v>MAYOR</v>
      </c>
    </row>
    <row r="17" spans="1:42" ht="45" x14ac:dyDescent="0.2">
      <c r="A17" s="59">
        <v>12</v>
      </c>
      <c r="B17" s="23" t="str">
        <f>+'1. Identificación del riesgo'!C21</f>
        <v>Autorizar en "Conduce" la expedición de una tasa de uso a un conductor que no este previamente inscrito en nuestra base de datos para favorecerlo.</v>
      </c>
      <c r="C17" s="10" t="s">
        <v>652</v>
      </c>
      <c r="D17" s="10">
        <v>1</v>
      </c>
      <c r="E17" s="10" t="s">
        <v>652</v>
      </c>
      <c r="F17" s="10">
        <v>1</v>
      </c>
      <c r="G17" s="10" t="s">
        <v>652</v>
      </c>
      <c r="H17" s="10">
        <v>1</v>
      </c>
      <c r="I17" s="10" t="s">
        <v>652</v>
      </c>
      <c r="J17" s="10">
        <v>1</v>
      </c>
      <c r="K17" s="10" t="s">
        <v>652</v>
      </c>
      <c r="L17" s="10">
        <v>1</v>
      </c>
      <c r="M17" s="10" t="s">
        <v>6</v>
      </c>
      <c r="N17" s="10">
        <v>0</v>
      </c>
      <c r="O17" s="10" t="s">
        <v>6</v>
      </c>
      <c r="P17" s="10">
        <v>0</v>
      </c>
      <c r="Q17" s="10" t="s">
        <v>6</v>
      </c>
      <c r="R17" s="10">
        <v>0</v>
      </c>
      <c r="S17" s="10" t="s">
        <v>652</v>
      </c>
      <c r="T17" s="10">
        <v>1</v>
      </c>
      <c r="U17" s="10" t="s">
        <v>652</v>
      </c>
      <c r="V17" s="10">
        <v>1</v>
      </c>
      <c r="W17" s="10" t="s">
        <v>652</v>
      </c>
      <c r="X17" s="10">
        <v>1</v>
      </c>
      <c r="Y17" s="10" t="s">
        <v>652</v>
      </c>
      <c r="Z17" s="10">
        <v>1</v>
      </c>
      <c r="AA17" s="10" t="s">
        <v>6</v>
      </c>
      <c r="AB17" s="10">
        <v>0</v>
      </c>
      <c r="AC17" s="10" t="s">
        <v>6</v>
      </c>
      <c r="AD17" s="10">
        <v>0</v>
      </c>
      <c r="AE17" s="10" t="s">
        <v>652</v>
      </c>
      <c r="AF17" s="10">
        <v>1</v>
      </c>
      <c r="AG17" s="10" t="s">
        <v>6</v>
      </c>
      <c r="AH17" s="10">
        <v>0</v>
      </c>
      <c r="AI17" s="10" t="s">
        <v>6</v>
      </c>
      <c r="AJ17" s="10">
        <v>0</v>
      </c>
      <c r="AK17" s="10" t="s">
        <v>6</v>
      </c>
      <c r="AL17" s="10">
        <v>0</v>
      </c>
      <c r="AM17" s="10" t="s">
        <v>652</v>
      </c>
      <c r="AN17" s="10">
        <v>1</v>
      </c>
      <c r="AO17" s="150">
        <f t="shared" si="0"/>
        <v>11</v>
      </c>
      <c r="AP17" s="151" t="str">
        <f t="shared" si="1"/>
        <v>MAYOR</v>
      </c>
    </row>
    <row r="18" spans="1:42" ht="45" x14ac:dyDescent="0.2">
      <c r="A18" s="59">
        <v>13</v>
      </c>
      <c r="B18" s="23" t="str">
        <f>+'1. Identificación del riesgo'!C22</f>
        <v>No generar el cobro correspondiente por Tasa de Uso según el tipo de vehículo para beneficio propio y del conductor.</v>
      </c>
      <c r="C18" s="10" t="s">
        <v>652</v>
      </c>
      <c r="D18" s="10">
        <v>1</v>
      </c>
      <c r="E18" s="10" t="s">
        <v>652</v>
      </c>
      <c r="F18" s="10">
        <v>1</v>
      </c>
      <c r="G18" s="10" t="s">
        <v>652</v>
      </c>
      <c r="H18" s="10">
        <v>1</v>
      </c>
      <c r="I18" s="10" t="s">
        <v>652</v>
      </c>
      <c r="J18" s="10">
        <v>1</v>
      </c>
      <c r="K18" s="10" t="s">
        <v>652</v>
      </c>
      <c r="L18" s="10">
        <v>1</v>
      </c>
      <c r="M18" s="10" t="s">
        <v>6</v>
      </c>
      <c r="N18" s="10">
        <v>0</v>
      </c>
      <c r="O18" s="10" t="s">
        <v>6</v>
      </c>
      <c r="P18" s="10">
        <v>0</v>
      </c>
      <c r="Q18" s="10" t="s">
        <v>6</v>
      </c>
      <c r="R18" s="10">
        <v>0</v>
      </c>
      <c r="S18" s="10" t="s">
        <v>6</v>
      </c>
      <c r="T18" s="10">
        <v>0</v>
      </c>
      <c r="U18" s="10" t="s">
        <v>6</v>
      </c>
      <c r="V18" s="10">
        <v>0</v>
      </c>
      <c r="W18" s="10" t="s">
        <v>6</v>
      </c>
      <c r="X18" s="10">
        <v>0</v>
      </c>
      <c r="Y18" s="10" t="s">
        <v>6</v>
      </c>
      <c r="Z18" s="10">
        <v>0</v>
      </c>
      <c r="AA18" s="10" t="s">
        <v>6</v>
      </c>
      <c r="AB18" s="10">
        <v>0</v>
      </c>
      <c r="AC18" s="10" t="s">
        <v>6</v>
      </c>
      <c r="AD18" s="10">
        <v>0</v>
      </c>
      <c r="AE18" s="10" t="s">
        <v>652</v>
      </c>
      <c r="AF18" s="10">
        <v>1</v>
      </c>
      <c r="AG18" s="10" t="s">
        <v>6</v>
      </c>
      <c r="AH18" s="10">
        <v>0</v>
      </c>
      <c r="AI18" s="10" t="s">
        <v>652</v>
      </c>
      <c r="AJ18" s="10">
        <v>1</v>
      </c>
      <c r="AK18" s="10" t="s">
        <v>652</v>
      </c>
      <c r="AL18" s="10">
        <v>1</v>
      </c>
      <c r="AM18" s="10" t="s">
        <v>6</v>
      </c>
      <c r="AN18" s="10">
        <v>0</v>
      </c>
      <c r="AO18" s="150">
        <f t="shared" si="0"/>
        <v>8</v>
      </c>
      <c r="AP18" s="151" t="str">
        <f t="shared" si="1"/>
        <v>MAYOR</v>
      </c>
    </row>
    <row r="19" spans="1:42" ht="45" x14ac:dyDescent="0.2">
      <c r="A19" s="59">
        <v>14</v>
      </c>
      <c r="B19" s="23" t="str">
        <f>+'1. Identificación del riesgo'!C23</f>
        <v>Autorizar en "Conduce" la expedición de una tasa de uso en tránsito cuando su destino es de origen para favorecer económicamente al transportador y/o conductor.</v>
      </c>
      <c r="C19" s="10" t="s">
        <v>652</v>
      </c>
      <c r="D19" s="10">
        <v>1</v>
      </c>
      <c r="E19" s="10" t="s">
        <v>652</v>
      </c>
      <c r="F19" s="10">
        <v>1</v>
      </c>
      <c r="G19" s="10" t="s">
        <v>652</v>
      </c>
      <c r="H19" s="10">
        <v>1</v>
      </c>
      <c r="I19" s="10" t="s">
        <v>652</v>
      </c>
      <c r="J19" s="10">
        <v>1</v>
      </c>
      <c r="K19" s="10" t="s">
        <v>6</v>
      </c>
      <c r="L19" s="10">
        <v>0</v>
      </c>
      <c r="M19" s="10" t="s">
        <v>652</v>
      </c>
      <c r="N19" s="10">
        <v>1</v>
      </c>
      <c r="O19" s="10" t="s">
        <v>652</v>
      </c>
      <c r="P19" s="10">
        <v>1</v>
      </c>
      <c r="Q19" s="10" t="s">
        <v>652</v>
      </c>
      <c r="R19" s="10">
        <v>1</v>
      </c>
      <c r="S19" s="10" t="s">
        <v>6</v>
      </c>
      <c r="T19" s="10">
        <v>0</v>
      </c>
      <c r="U19" s="10" t="s">
        <v>652</v>
      </c>
      <c r="V19" s="10">
        <v>1</v>
      </c>
      <c r="W19" s="10" t="s">
        <v>652</v>
      </c>
      <c r="X19" s="10">
        <v>1</v>
      </c>
      <c r="Y19" s="10" t="s">
        <v>652</v>
      </c>
      <c r="Z19" s="10">
        <v>1</v>
      </c>
      <c r="AA19" s="10" t="s">
        <v>652</v>
      </c>
      <c r="AB19" s="10">
        <v>1</v>
      </c>
      <c r="AC19" s="10" t="s">
        <v>652</v>
      </c>
      <c r="AD19" s="10">
        <v>1</v>
      </c>
      <c r="AE19" s="10" t="s">
        <v>652</v>
      </c>
      <c r="AF19" s="10">
        <v>1</v>
      </c>
      <c r="AG19" s="10" t="s">
        <v>6</v>
      </c>
      <c r="AH19" s="10">
        <v>0</v>
      </c>
      <c r="AI19" s="10" t="s">
        <v>6</v>
      </c>
      <c r="AJ19" s="10">
        <v>0</v>
      </c>
      <c r="AK19" s="10" t="s">
        <v>6</v>
      </c>
      <c r="AL19" s="10">
        <v>0</v>
      </c>
      <c r="AM19" s="10" t="s">
        <v>6</v>
      </c>
      <c r="AN19" s="10">
        <v>0</v>
      </c>
      <c r="AO19" s="150">
        <f t="shared" si="0"/>
        <v>13</v>
      </c>
      <c r="AP19" s="151" t="str">
        <f t="shared" si="1"/>
        <v>CATASTRÓFICO</v>
      </c>
    </row>
    <row r="20" spans="1:42" ht="30" x14ac:dyDescent="0.2">
      <c r="A20" s="59">
        <v>15</v>
      </c>
      <c r="B20" s="23" t="str">
        <f>+'1. Identificación del riesgo'!C24</f>
        <v>Permitir la salida del vehículo sin pagar la tasa de uso intencionalmente, para favorecer al conductor.</v>
      </c>
      <c r="C20" s="10" t="s">
        <v>652</v>
      </c>
      <c r="D20" s="10">
        <v>1</v>
      </c>
      <c r="E20" s="10" t="s">
        <v>652</v>
      </c>
      <c r="F20" s="10">
        <v>1</v>
      </c>
      <c r="G20" s="10" t="s">
        <v>652</v>
      </c>
      <c r="H20" s="10">
        <v>1</v>
      </c>
      <c r="I20" s="10" t="s">
        <v>652</v>
      </c>
      <c r="J20" s="10">
        <v>1</v>
      </c>
      <c r="K20" s="10" t="s">
        <v>652</v>
      </c>
      <c r="L20" s="10">
        <v>1</v>
      </c>
      <c r="M20" s="10" t="s">
        <v>652</v>
      </c>
      <c r="N20" s="10">
        <v>1</v>
      </c>
      <c r="O20" s="10" t="s">
        <v>652</v>
      </c>
      <c r="P20" s="10">
        <v>1</v>
      </c>
      <c r="Q20" s="10" t="s">
        <v>652</v>
      </c>
      <c r="R20" s="10">
        <v>1</v>
      </c>
      <c r="S20" s="10" t="s">
        <v>652</v>
      </c>
      <c r="T20" s="10">
        <v>1</v>
      </c>
      <c r="U20" s="10" t="s">
        <v>652</v>
      </c>
      <c r="V20" s="10">
        <v>1</v>
      </c>
      <c r="W20" s="10" t="s">
        <v>652</v>
      </c>
      <c r="X20" s="10">
        <v>1</v>
      </c>
      <c r="Y20" s="10" t="s">
        <v>652</v>
      </c>
      <c r="Z20" s="10">
        <v>1</v>
      </c>
      <c r="AA20" s="10" t="s">
        <v>652</v>
      </c>
      <c r="AB20" s="10">
        <v>1</v>
      </c>
      <c r="AC20" s="10" t="s">
        <v>652</v>
      </c>
      <c r="AD20" s="10">
        <v>1</v>
      </c>
      <c r="AE20" s="10" t="s">
        <v>652</v>
      </c>
      <c r="AF20" s="10">
        <v>1</v>
      </c>
      <c r="AG20" s="10" t="s">
        <v>6</v>
      </c>
      <c r="AH20" s="10">
        <v>0</v>
      </c>
      <c r="AI20" s="10" t="s">
        <v>6</v>
      </c>
      <c r="AJ20" s="10">
        <v>0</v>
      </c>
      <c r="AK20" s="10" t="s">
        <v>6</v>
      </c>
      <c r="AL20" s="10">
        <v>0</v>
      </c>
      <c r="AM20" s="10" t="s">
        <v>6</v>
      </c>
      <c r="AN20" s="10">
        <v>0</v>
      </c>
      <c r="AO20" s="150">
        <f t="shared" si="0"/>
        <v>15</v>
      </c>
      <c r="AP20" s="151" t="str">
        <f t="shared" si="1"/>
        <v>CATASTRÓFICO</v>
      </c>
    </row>
    <row r="21" spans="1:42" ht="45" x14ac:dyDescent="0.2">
      <c r="A21" s="59">
        <v>16</v>
      </c>
      <c r="B21" s="23" t="str">
        <f>+'1. Identificación del riesgo'!C25</f>
        <v>No reportar el informe de prueba positiva de alcoholemia realizada al conductor a la empresa de transporte, para beneficio del conductor y/o propio.</v>
      </c>
      <c r="C21" s="10" t="s">
        <v>652</v>
      </c>
      <c r="D21" s="10">
        <v>1</v>
      </c>
      <c r="E21" s="10" t="s">
        <v>652</v>
      </c>
      <c r="F21" s="10">
        <v>1</v>
      </c>
      <c r="G21" s="10" t="s">
        <v>652</v>
      </c>
      <c r="H21" s="10">
        <v>1</v>
      </c>
      <c r="I21" s="10" t="s">
        <v>652</v>
      </c>
      <c r="J21" s="10">
        <v>1</v>
      </c>
      <c r="K21" s="10" t="s">
        <v>652</v>
      </c>
      <c r="L21" s="10">
        <v>1</v>
      </c>
      <c r="M21" s="10" t="s">
        <v>6</v>
      </c>
      <c r="N21" s="10">
        <v>0</v>
      </c>
      <c r="O21" s="10" t="s">
        <v>652</v>
      </c>
      <c r="P21" s="10">
        <v>1</v>
      </c>
      <c r="Q21" s="10" t="s">
        <v>652</v>
      </c>
      <c r="R21" s="10">
        <v>1</v>
      </c>
      <c r="S21" s="10" t="s">
        <v>652</v>
      </c>
      <c r="T21" s="10">
        <v>1</v>
      </c>
      <c r="U21" s="10" t="s">
        <v>652</v>
      </c>
      <c r="V21" s="10">
        <v>1</v>
      </c>
      <c r="W21" s="10" t="s">
        <v>652</v>
      </c>
      <c r="X21" s="10">
        <v>1</v>
      </c>
      <c r="Y21" s="10" t="s">
        <v>652</v>
      </c>
      <c r="Z21" s="10">
        <v>1</v>
      </c>
      <c r="AA21" s="10" t="s">
        <v>6</v>
      </c>
      <c r="AB21" s="10">
        <v>0</v>
      </c>
      <c r="AC21" s="10" t="s">
        <v>6</v>
      </c>
      <c r="AD21" s="10">
        <v>0</v>
      </c>
      <c r="AE21" s="10" t="s">
        <v>652</v>
      </c>
      <c r="AF21" s="10">
        <v>1</v>
      </c>
      <c r="AG21" s="10" t="s">
        <v>652</v>
      </c>
      <c r="AH21" s="10">
        <v>1</v>
      </c>
      <c r="AI21" s="10" t="s">
        <v>652</v>
      </c>
      <c r="AJ21" s="10">
        <v>1</v>
      </c>
      <c r="AK21" s="10" t="s">
        <v>652</v>
      </c>
      <c r="AL21" s="10">
        <v>1</v>
      </c>
      <c r="AM21" s="10" t="s">
        <v>6</v>
      </c>
      <c r="AN21" s="10">
        <v>0</v>
      </c>
      <c r="AO21" s="150">
        <f t="shared" si="0"/>
        <v>15</v>
      </c>
      <c r="AP21" s="151" t="str">
        <f t="shared" si="1"/>
        <v>CATASTRÓFICO</v>
      </c>
    </row>
    <row r="22" spans="1:42" ht="45" x14ac:dyDescent="0.2">
      <c r="A22" s="59">
        <v>17</v>
      </c>
      <c r="B22" s="23" t="str">
        <f>+'1. Identificación del riesgo'!C26</f>
        <v>Realizar la reposición de la tasa de uso a un vehículo que ya ha salido de la Terminal para favorecer al conductor en no comprar una nueva tasa de uso.</v>
      </c>
      <c r="C22" s="10" t="s">
        <v>652</v>
      </c>
      <c r="D22" s="10">
        <v>1</v>
      </c>
      <c r="E22" s="10" t="s">
        <v>652</v>
      </c>
      <c r="F22" s="10">
        <v>1</v>
      </c>
      <c r="G22" s="10" t="s">
        <v>652</v>
      </c>
      <c r="H22" s="10">
        <v>1</v>
      </c>
      <c r="I22" s="10" t="s">
        <v>652</v>
      </c>
      <c r="J22" s="10">
        <v>1</v>
      </c>
      <c r="K22" s="10" t="s">
        <v>652</v>
      </c>
      <c r="L22" s="10">
        <v>1</v>
      </c>
      <c r="M22" s="10" t="s">
        <v>652</v>
      </c>
      <c r="N22" s="10">
        <v>1</v>
      </c>
      <c r="O22" s="10" t="s">
        <v>652</v>
      </c>
      <c r="P22" s="10">
        <v>1</v>
      </c>
      <c r="Q22" s="10" t="s">
        <v>652</v>
      </c>
      <c r="R22" s="10">
        <v>1</v>
      </c>
      <c r="S22" s="10" t="s">
        <v>652</v>
      </c>
      <c r="T22" s="10">
        <v>1</v>
      </c>
      <c r="U22" s="10" t="s">
        <v>652</v>
      </c>
      <c r="V22" s="10">
        <v>1</v>
      </c>
      <c r="W22" s="10" t="s">
        <v>652</v>
      </c>
      <c r="X22" s="10">
        <v>1</v>
      </c>
      <c r="Y22" s="10" t="s">
        <v>652</v>
      </c>
      <c r="Z22" s="10">
        <v>1</v>
      </c>
      <c r="AA22" s="10" t="s">
        <v>652</v>
      </c>
      <c r="AB22" s="10">
        <v>1</v>
      </c>
      <c r="AC22" s="10" t="s">
        <v>652</v>
      </c>
      <c r="AD22" s="10">
        <v>1</v>
      </c>
      <c r="AE22" s="10" t="s">
        <v>652</v>
      </c>
      <c r="AF22" s="10">
        <v>1</v>
      </c>
      <c r="AG22" s="10" t="s">
        <v>6</v>
      </c>
      <c r="AH22" s="10">
        <v>0</v>
      </c>
      <c r="AI22" s="10" t="s">
        <v>6</v>
      </c>
      <c r="AJ22" s="10">
        <v>0</v>
      </c>
      <c r="AK22" s="10" t="s">
        <v>6</v>
      </c>
      <c r="AL22" s="10">
        <v>0</v>
      </c>
      <c r="AM22" s="10" t="s">
        <v>6</v>
      </c>
      <c r="AN22" s="10">
        <v>0</v>
      </c>
      <c r="AO22" s="150">
        <f t="shared" si="0"/>
        <v>15</v>
      </c>
      <c r="AP22" s="151" t="str">
        <f t="shared" si="1"/>
        <v>CATASTRÓFICO</v>
      </c>
    </row>
    <row r="23" spans="1:42" ht="61.5" customHeight="1" x14ac:dyDescent="0.2">
      <c r="A23" s="59">
        <v>18</v>
      </c>
      <c r="B23" s="23" t="str">
        <f>+'1. Identificación del riesgo'!C27</f>
        <v>Permitir intencionalmente que los revoleadores ejerzan la labor de pregoneo dentro de las instalaciones de la terminal y a razón de ello recibir dádivas.</v>
      </c>
      <c r="C23" s="10" t="s">
        <v>652</v>
      </c>
      <c r="D23" s="10">
        <v>1</v>
      </c>
      <c r="E23" s="10" t="s">
        <v>652</v>
      </c>
      <c r="F23" s="10">
        <v>1</v>
      </c>
      <c r="G23" s="10" t="s">
        <v>652</v>
      </c>
      <c r="H23" s="10">
        <v>1</v>
      </c>
      <c r="I23" s="10" t="s">
        <v>652</v>
      </c>
      <c r="J23" s="10">
        <v>1</v>
      </c>
      <c r="K23" s="10" t="s">
        <v>652</v>
      </c>
      <c r="L23" s="10">
        <v>1</v>
      </c>
      <c r="M23" s="10" t="s">
        <v>652</v>
      </c>
      <c r="N23" s="10">
        <v>1</v>
      </c>
      <c r="O23" s="10" t="s">
        <v>652</v>
      </c>
      <c r="P23" s="10">
        <v>1</v>
      </c>
      <c r="Q23" s="10" t="s">
        <v>652</v>
      </c>
      <c r="R23" s="10">
        <v>1</v>
      </c>
      <c r="S23" s="10" t="s">
        <v>6</v>
      </c>
      <c r="T23" s="10">
        <v>0</v>
      </c>
      <c r="U23" s="10" t="s">
        <v>6</v>
      </c>
      <c r="V23" s="10">
        <v>0</v>
      </c>
      <c r="W23" s="10" t="s">
        <v>652</v>
      </c>
      <c r="X23" s="10">
        <v>1</v>
      </c>
      <c r="Y23" s="10" t="s">
        <v>652</v>
      </c>
      <c r="Z23" s="10">
        <v>1</v>
      </c>
      <c r="AA23" s="10" t="s">
        <v>6</v>
      </c>
      <c r="AB23" s="10">
        <v>0</v>
      </c>
      <c r="AC23" s="10" t="s">
        <v>6</v>
      </c>
      <c r="AD23" s="10">
        <v>0</v>
      </c>
      <c r="AE23" s="10" t="s">
        <v>652</v>
      </c>
      <c r="AF23" s="10">
        <v>1</v>
      </c>
      <c r="AG23" s="10" t="s">
        <v>652</v>
      </c>
      <c r="AH23" s="10">
        <v>1</v>
      </c>
      <c r="AI23" s="10" t="s">
        <v>652</v>
      </c>
      <c r="AJ23" s="10">
        <v>1</v>
      </c>
      <c r="AK23" s="10" t="s">
        <v>652</v>
      </c>
      <c r="AL23" s="10">
        <v>1</v>
      </c>
      <c r="AM23" s="10" t="s">
        <v>6</v>
      </c>
      <c r="AN23" s="10"/>
      <c r="AO23" s="150">
        <f t="shared" si="0"/>
        <v>14</v>
      </c>
      <c r="AP23" s="151" t="str">
        <f t="shared" si="1"/>
        <v>CATASTRÓFICO</v>
      </c>
    </row>
    <row r="24" spans="1:42" ht="61.5" customHeight="1" x14ac:dyDescent="0.2">
      <c r="A24" s="59">
        <v>19</v>
      </c>
      <c r="B24" s="23" t="str">
        <f>+'1. Identificación del riesgo'!C28</f>
        <v>No solicitar de manera intencional el certificado de desinfección del vehículo para beneficio del conductor y/o propio.</v>
      </c>
      <c r="C24" s="10" t="s">
        <v>652</v>
      </c>
      <c r="D24" s="10">
        <v>1</v>
      </c>
      <c r="E24" s="10" t="s">
        <v>652</v>
      </c>
      <c r="F24" s="10">
        <v>1</v>
      </c>
      <c r="G24" s="10" t="s">
        <v>652</v>
      </c>
      <c r="H24" s="10">
        <v>1</v>
      </c>
      <c r="I24" s="10" t="s">
        <v>652</v>
      </c>
      <c r="J24" s="10">
        <v>1</v>
      </c>
      <c r="K24" s="10" t="s">
        <v>652</v>
      </c>
      <c r="L24" s="10">
        <v>1</v>
      </c>
      <c r="M24" s="10" t="s">
        <v>652</v>
      </c>
      <c r="N24" s="10">
        <v>1</v>
      </c>
      <c r="O24" s="10" t="s">
        <v>652</v>
      </c>
      <c r="P24" s="10">
        <v>1</v>
      </c>
      <c r="Q24" s="10" t="s">
        <v>652</v>
      </c>
      <c r="R24" s="10">
        <v>1</v>
      </c>
      <c r="S24" s="10" t="s">
        <v>6</v>
      </c>
      <c r="T24" s="10">
        <v>0</v>
      </c>
      <c r="U24" s="10" t="s">
        <v>652</v>
      </c>
      <c r="V24" s="10">
        <v>1</v>
      </c>
      <c r="W24" s="10" t="s">
        <v>652</v>
      </c>
      <c r="X24" s="10">
        <v>1</v>
      </c>
      <c r="Y24" s="10" t="s">
        <v>652</v>
      </c>
      <c r="Z24" s="10">
        <v>1</v>
      </c>
      <c r="AA24" s="10" t="s">
        <v>6</v>
      </c>
      <c r="AB24" s="10">
        <v>0</v>
      </c>
      <c r="AC24" s="10" t="s">
        <v>6</v>
      </c>
      <c r="AD24" s="10">
        <v>0</v>
      </c>
      <c r="AE24" s="10" t="s">
        <v>652</v>
      </c>
      <c r="AF24" s="10">
        <v>1</v>
      </c>
      <c r="AG24" s="10" t="s">
        <v>652</v>
      </c>
      <c r="AH24" s="10">
        <v>1</v>
      </c>
      <c r="AI24" s="10" t="s">
        <v>652</v>
      </c>
      <c r="AJ24" s="10">
        <v>1</v>
      </c>
      <c r="AK24" s="10" t="s">
        <v>652</v>
      </c>
      <c r="AL24" s="10">
        <v>1</v>
      </c>
      <c r="AM24" s="10" t="s">
        <v>6</v>
      </c>
      <c r="AN24" s="10"/>
      <c r="AO24" s="150">
        <f t="shared" si="0"/>
        <v>15</v>
      </c>
      <c r="AP24" s="151" t="str">
        <f t="shared" si="1"/>
        <v>CATASTRÓFICO</v>
      </c>
    </row>
    <row r="25" spans="1:42" ht="61.5" customHeight="1" x14ac:dyDescent="0.2">
      <c r="A25" s="59">
        <v>20</v>
      </c>
      <c r="B25" s="23" t="str">
        <f>+'1. Identificación del riesgo'!C29</f>
        <v>No generar el cobro correspondiente por parqueo de vehículos posterior a la 1 H- 20 min para beneficio propio y del conductor.</v>
      </c>
      <c r="C25" s="10" t="s">
        <v>652</v>
      </c>
      <c r="D25" s="10">
        <v>1</v>
      </c>
      <c r="E25" s="10" t="s">
        <v>652</v>
      </c>
      <c r="F25" s="10">
        <v>1</v>
      </c>
      <c r="G25" s="10" t="s">
        <v>652</v>
      </c>
      <c r="H25" s="10">
        <v>1</v>
      </c>
      <c r="I25" s="10" t="s">
        <v>652</v>
      </c>
      <c r="J25" s="10">
        <v>1</v>
      </c>
      <c r="K25" s="10" t="s">
        <v>652</v>
      </c>
      <c r="L25" s="10">
        <v>1</v>
      </c>
      <c r="M25" s="10" t="s">
        <v>652</v>
      </c>
      <c r="N25" s="10">
        <v>1</v>
      </c>
      <c r="O25" s="10" t="s">
        <v>652</v>
      </c>
      <c r="P25" s="10">
        <v>1</v>
      </c>
      <c r="Q25" s="10" t="s">
        <v>652</v>
      </c>
      <c r="R25" s="10">
        <v>1</v>
      </c>
      <c r="S25" s="10" t="s">
        <v>6</v>
      </c>
      <c r="T25" s="10">
        <v>0</v>
      </c>
      <c r="U25" s="10" t="s">
        <v>6</v>
      </c>
      <c r="V25" s="10">
        <v>0</v>
      </c>
      <c r="W25" s="10" t="s">
        <v>652</v>
      </c>
      <c r="X25" s="10">
        <v>1</v>
      </c>
      <c r="Y25" s="10" t="s">
        <v>652</v>
      </c>
      <c r="Z25" s="10">
        <v>1</v>
      </c>
      <c r="AA25" s="10" t="s">
        <v>6</v>
      </c>
      <c r="AB25" s="10">
        <v>0</v>
      </c>
      <c r="AC25" s="10" t="s">
        <v>6</v>
      </c>
      <c r="AD25" s="10">
        <v>0</v>
      </c>
      <c r="AE25" s="10" t="s">
        <v>652</v>
      </c>
      <c r="AF25" s="10">
        <v>1</v>
      </c>
      <c r="AG25" s="10" t="s">
        <v>652</v>
      </c>
      <c r="AH25" s="10">
        <v>1</v>
      </c>
      <c r="AI25" s="10" t="s">
        <v>652</v>
      </c>
      <c r="AJ25" s="10">
        <v>1</v>
      </c>
      <c r="AK25" s="10" t="s">
        <v>652</v>
      </c>
      <c r="AL25" s="10">
        <v>1</v>
      </c>
      <c r="AM25" s="10" t="s">
        <v>6</v>
      </c>
      <c r="AN25" s="10"/>
      <c r="AO25" s="150">
        <f t="shared" si="0"/>
        <v>14</v>
      </c>
      <c r="AP25" s="151" t="str">
        <f t="shared" si="1"/>
        <v>CATASTRÓFICO</v>
      </c>
    </row>
    <row r="26" spans="1:42" ht="75" x14ac:dyDescent="0.2">
      <c r="A26" s="59">
        <v>21</v>
      </c>
      <c r="B26" s="23" t="str">
        <f>+'1. Identificación del riesgo'!C30</f>
        <v>Adulterar información sobre cumplimiento de los términos a las respuestas de las Peticiones, Quejas, Reclamos y Sugerencias a través de los informes presentados a la Alta Dirección, Control Interno, Organismos de Control y Ciudadanía.</v>
      </c>
      <c r="C26" s="10" t="s">
        <v>652</v>
      </c>
      <c r="D26" s="10">
        <v>1</v>
      </c>
      <c r="E26" s="10" t="s">
        <v>652</v>
      </c>
      <c r="F26" s="10">
        <v>1</v>
      </c>
      <c r="G26" s="10" t="s">
        <v>652</v>
      </c>
      <c r="H26" s="10">
        <v>1</v>
      </c>
      <c r="I26" s="10" t="s">
        <v>652</v>
      </c>
      <c r="J26" s="10">
        <v>1</v>
      </c>
      <c r="K26" s="10" t="s">
        <v>6</v>
      </c>
      <c r="L26" s="10">
        <v>0</v>
      </c>
      <c r="M26" s="10" t="s">
        <v>652</v>
      </c>
      <c r="N26" s="10">
        <v>1</v>
      </c>
      <c r="O26" s="10" t="s">
        <v>652</v>
      </c>
      <c r="P26" s="10">
        <v>1</v>
      </c>
      <c r="Q26" s="10" t="s">
        <v>652</v>
      </c>
      <c r="R26" s="10">
        <v>1</v>
      </c>
      <c r="S26" s="10" t="s">
        <v>652</v>
      </c>
      <c r="T26" s="10">
        <v>1</v>
      </c>
      <c r="U26" s="10" t="s">
        <v>652</v>
      </c>
      <c r="V26" s="10">
        <v>1</v>
      </c>
      <c r="W26" s="10" t="s">
        <v>6</v>
      </c>
      <c r="X26" s="10">
        <v>0</v>
      </c>
      <c r="Y26" s="10" t="s">
        <v>652</v>
      </c>
      <c r="Z26" s="10">
        <v>1</v>
      </c>
      <c r="AA26" s="10" t="s">
        <v>6</v>
      </c>
      <c r="AB26" s="10">
        <v>0</v>
      </c>
      <c r="AC26" s="10" t="s">
        <v>6</v>
      </c>
      <c r="AD26" s="10">
        <v>0</v>
      </c>
      <c r="AE26" s="10" t="s">
        <v>652</v>
      </c>
      <c r="AF26" s="10">
        <v>1</v>
      </c>
      <c r="AG26" s="10" t="s">
        <v>6</v>
      </c>
      <c r="AH26" s="10">
        <v>0</v>
      </c>
      <c r="AI26" s="10" t="s">
        <v>6</v>
      </c>
      <c r="AJ26" s="10">
        <v>0</v>
      </c>
      <c r="AK26" s="10" t="s">
        <v>6</v>
      </c>
      <c r="AL26" s="10">
        <v>0</v>
      </c>
      <c r="AM26" s="10" t="s">
        <v>6</v>
      </c>
      <c r="AN26" s="10">
        <v>0</v>
      </c>
      <c r="AO26" s="150">
        <f t="shared" si="0"/>
        <v>11</v>
      </c>
      <c r="AP26" s="151" t="str">
        <f t="shared" si="1"/>
        <v>MAYOR</v>
      </c>
    </row>
    <row r="27" spans="1:42" ht="45" x14ac:dyDescent="0.2">
      <c r="A27" s="59">
        <v>22</v>
      </c>
      <c r="B27" s="23" t="str">
        <f>+'1. Identificación del riesgo'!C31</f>
        <v>Desviar el curso de las denuncias contra los servidores públicos de la entidad que puedan constituir delitos, contravenciones, detrimentos e irregularidades en general.</v>
      </c>
      <c r="C27" s="10" t="s">
        <v>652</v>
      </c>
      <c r="D27" s="10">
        <v>1</v>
      </c>
      <c r="E27" s="10" t="s">
        <v>652</v>
      </c>
      <c r="F27" s="10">
        <v>1</v>
      </c>
      <c r="G27" s="10" t="s">
        <v>652</v>
      </c>
      <c r="H27" s="10">
        <v>1</v>
      </c>
      <c r="I27" s="10" t="s">
        <v>652</v>
      </c>
      <c r="J27" s="10">
        <v>1</v>
      </c>
      <c r="K27" s="10" t="s">
        <v>6</v>
      </c>
      <c r="L27" s="10">
        <v>0</v>
      </c>
      <c r="M27" s="10" t="s">
        <v>6</v>
      </c>
      <c r="N27" s="10">
        <v>0</v>
      </c>
      <c r="O27" s="10" t="s">
        <v>652</v>
      </c>
      <c r="P27" s="10">
        <v>1</v>
      </c>
      <c r="Q27" s="10" t="s">
        <v>652</v>
      </c>
      <c r="R27" s="10">
        <v>1</v>
      </c>
      <c r="S27" s="10" t="s">
        <v>652</v>
      </c>
      <c r="T27" s="10">
        <v>1</v>
      </c>
      <c r="U27" s="10" t="s">
        <v>652</v>
      </c>
      <c r="V27" s="10">
        <v>1</v>
      </c>
      <c r="W27" s="10" t="s">
        <v>6</v>
      </c>
      <c r="X27" s="10">
        <v>0</v>
      </c>
      <c r="Y27" s="10" t="s">
        <v>652</v>
      </c>
      <c r="Z27" s="10">
        <v>1</v>
      </c>
      <c r="AA27" s="10" t="s">
        <v>6</v>
      </c>
      <c r="AB27" s="10">
        <v>0</v>
      </c>
      <c r="AC27" s="10" t="s">
        <v>6</v>
      </c>
      <c r="AD27" s="10">
        <v>0</v>
      </c>
      <c r="AE27" s="10" t="s">
        <v>652</v>
      </c>
      <c r="AF27" s="10">
        <v>1</v>
      </c>
      <c r="AG27" s="10" t="s">
        <v>6</v>
      </c>
      <c r="AH27" s="10">
        <v>0</v>
      </c>
      <c r="AI27" s="10" t="s">
        <v>6</v>
      </c>
      <c r="AJ27" s="10">
        <v>0</v>
      </c>
      <c r="AK27" s="10" t="s">
        <v>6</v>
      </c>
      <c r="AL27" s="10">
        <v>0</v>
      </c>
      <c r="AM27" s="10" t="s">
        <v>6</v>
      </c>
      <c r="AN27" s="61">
        <v>0</v>
      </c>
      <c r="AO27" s="150">
        <f t="shared" si="0"/>
        <v>10</v>
      </c>
      <c r="AP27" s="151" t="str">
        <f t="shared" si="1"/>
        <v>MAYOR</v>
      </c>
    </row>
    <row r="28" spans="1:42" ht="38.25" customHeight="1" x14ac:dyDescent="0.2">
      <c r="A28" s="59">
        <v>23</v>
      </c>
      <c r="B28" s="23" t="str">
        <f>+'1. Identificación del riesgo'!C32</f>
        <v>Expedir certificaciones laborales inconsistentes con la realidad para obtener provechos o favorecer a terceros</v>
      </c>
      <c r="C28" s="10" t="s">
        <v>652</v>
      </c>
      <c r="D28" s="10">
        <v>1</v>
      </c>
      <c r="E28" s="10" t="s">
        <v>652</v>
      </c>
      <c r="F28" s="10">
        <v>1</v>
      </c>
      <c r="G28" s="10" t="s">
        <v>652</v>
      </c>
      <c r="H28" s="10">
        <v>1</v>
      </c>
      <c r="I28" s="10" t="s">
        <v>652</v>
      </c>
      <c r="J28" s="10">
        <v>1</v>
      </c>
      <c r="K28" s="10" t="s">
        <v>652</v>
      </c>
      <c r="L28" s="10">
        <v>1</v>
      </c>
      <c r="M28" s="10" t="s">
        <v>652</v>
      </c>
      <c r="N28" s="10">
        <v>1</v>
      </c>
      <c r="O28" s="10" t="s">
        <v>652</v>
      </c>
      <c r="P28" s="10">
        <v>1</v>
      </c>
      <c r="Q28" s="10" t="s">
        <v>6</v>
      </c>
      <c r="R28" s="10">
        <v>0</v>
      </c>
      <c r="S28" s="10" t="s">
        <v>652</v>
      </c>
      <c r="T28" s="10">
        <v>1</v>
      </c>
      <c r="U28" s="10" t="s">
        <v>652</v>
      </c>
      <c r="V28" s="10">
        <v>1</v>
      </c>
      <c r="W28" s="10" t="s">
        <v>652</v>
      </c>
      <c r="X28" s="10">
        <v>1</v>
      </c>
      <c r="Y28" s="10" t="s">
        <v>652</v>
      </c>
      <c r="Z28" s="10">
        <v>1</v>
      </c>
      <c r="AA28" s="10" t="s">
        <v>652</v>
      </c>
      <c r="AB28" s="10">
        <v>1</v>
      </c>
      <c r="AC28" s="10" t="s">
        <v>652</v>
      </c>
      <c r="AD28" s="10">
        <v>1</v>
      </c>
      <c r="AE28" s="10" t="s">
        <v>652</v>
      </c>
      <c r="AF28" s="10">
        <v>1</v>
      </c>
      <c r="AG28" s="10" t="s">
        <v>6</v>
      </c>
      <c r="AH28" s="10">
        <v>0</v>
      </c>
      <c r="AI28" s="10" t="s">
        <v>652</v>
      </c>
      <c r="AJ28" s="10">
        <v>1</v>
      </c>
      <c r="AK28" s="10" t="s">
        <v>652</v>
      </c>
      <c r="AL28" s="10">
        <v>1</v>
      </c>
      <c r="AM28" s="10" t="s">
        <v>6</v>
      </c>
      <c r="AN28" s="62"/>
      <c r="AO28" s="150">
        <f t="shared" si="0"/>
        <v>16</v>
      </c>
      <c r="AP28" s="151" t="str">
        <f t="shared" si="1"/>
        <v>CATASTRÓFICO</v>
      </c>
    </row>
    <row r="29" spans="1:42" ht="30" x14ac:dyDescent="0.2">
      <c r="A29" s="59">
        <v>24</v>
      </c>
      <c r="B29" s="23" t="str">
        <f>+'1. Identificación del riesgo'!C33</f>
        <v>Posesión de funcionarios sin el lleno de los requisitos legales</v>
      </c>
      <c r="C29" s="10" t="s">
        <v>652</v>
      </c>
      <c r="D29" s="10">
        <v>1</v>
      </c>
      <c r="E29" s="10" t="s">
        <v>652</v>
      </c>
      <c r="F29" s="10">
        <v>1</v>
      </c>
      <c r="G29" s="10" t="s">
        <v>652</v>
      </c>
      <c r="H29" s="10">
        <v>1</v>
      </c>
      <c r="I29" s="10" t="s">
        <v>652</v>
      </c>
      <c r="J29" s="10">
        <v>1</v>
      </c>
      <c r="K29" s="10" t="s">
        <v>652</v>
      </c>
      <c r="L29" s="10">
        <v>1</v>
      </c>
      <c r="M29" s="10" t="s">
        <v>652</v>
      </c>
      <c r="N29" s="10">
        <v>1</v>
      </c>
      <c r="O29" s="10" t="s">
        <v>652</v>
      </c>
      <c r="P29" s="10">
        <v>1</v>
      </c>
      <c r="Q29" s="10" t="s">
        <v>6</v>
      </c>
      <c r="R29" s="10">
        <v>0</v>
      </c>
      <c r="S29" s="10" t="s">
        <v>652</v>
      </c>
      <c r="T29" s="10">
        <v>1</v>
      </c>
      <c r="U29" s="10" t="s">
        <v>652</v>
      </c>
      <c r="V29" s="10">
        <v>1</v>
      </c>
      <c r="W29" s="10" t="s">
        <v>652</v>
      </c>
      <c r="X29" s="10">
        <v>1</v>
      </c>
      <c r="Y29" s="10" t="s">
        <v>652</v>
      </c>
      <c r="Z29" s="10">
        <v>1</v>
      </c>
      <c r="AA29" s="10" t="s">
        <v>652</v>
      </c>
      <c r="AB29" s="10">
        <v>1</v>
      </c>
      <c r="AC29" s="10" t="s">
        <v>652</v>
      </c>
      <c r="AD29" s="10">
        <v>1</v>
      </c>
      <c r="AE29" s="10" t="s">
        <v>652</v>
      </c>
      <c r="AF29" s="10">
        <v>1</v>
      </c>
      <c r="AG29" s="10" t="s">
        <v>6</v>
      </c>
      <c r="AH29" s="10">
        <v>0</v>
      </c>
      <c r="AI29" s="10" t="s">
        <v>652</v>
      </c>
      <c r="AJ29" s="10">
        <v>1</v>
      </c>
      <c r="AK29" s="10" t="s">
        <v>652</v>
      </c>
      <c r="AL29" s="10">
        <v>1</v>
      </c>
      <c r="AM29" s="10" t="s">
        <v>6</v>
      </c>
      <c r="AN29" s="62"/>
      <c r="AO29" s="150">
        <f t="shared" si="0"/>
        <v>16</v>
      </c>
      <c r="AP29" s="151" t="str">
        <f t="shared" si="1"/>
        <v>CATASTRÓFICO</v>
      </c>
    </row>
    <row r="30" spans="1:42" ht="30" x14ac:dyDescent="0.2">
      <c r="A30" s="59">
        <v>25</v>
      </c>
      <c r="B30" s="23" t="str">
        <f>+'1. Identificación del riesgo'!C34</f>
        <v>Alterar o manipular  la información contenida en la  nómina buscando favorecimiento propio y/o de un tercero.</v>
      </c>
      <c r="C30" s="10" t="s">
        <v>652</v>
      </c>
      <c r="D30" s="10">
        <v>1</v>
      </c>
      <c r="E30" s="10" t="s">
        <v>652</v>
      </c>
      <c r="F30" s="10">
        <v>1</v>
      </c>
      <c r="G30" s="10" t="s">
        <v>652</v>
      </c>
      <c r="H30" s="10">
        <v>1</v>
      </c>
      <c r="I30" s="10" t="s">
        <v>652</v>
      </c>
      <c r="J30" s="10">
        <v>1</v>
      </c>
      <c r="K30" s="10" t="s">
        <v>652</v>
      </c>
      <c r="L30" s="10">
        <v>1</v>
      </c>
      <c r="M30" s="10" t="s">
        <v>652</v>
      </c>
      <c r="N30" s="10">
        <v>1</v>
      </c>
      <c r="O30" s="10" t="s">
        <v>652</v>
      </c>
      <c r="P30" s="10">
        <v>1</v>
      </c>
      <c r="Q30" s="10" t="s">
        <v>6</v>
      </c>
      <c r="R30" s="10">
        <v>0</v>
      </c>
      <c r="S30" s="10" t="s">
        <v>652</v>
      </c>
      <c r="T30" s="10">
        <v>1</v>
      </c>
      <c r="U30" s="10" t="s">
        <v>652</v>
      </c>
      <c r="V30" s="10">
        <v>1</v>
      </c>
      <c r="W30" s="10" t="s">
        <v>652</v>
      </c>
      <c r="X30" s="10">
        <v>1</v>
      </c>
      <c r="Y30" s="10" t="s">
        <v>652</v>
      </c>
      <c r="Z30" s="10">
        <v>1</v>
      </c>
      <c r="AA30" s="10" t="s">
        <v>652</v>
      </c>
      <c r="AB30" s="10">
        <v>1</v>
      </c>
      <c r="AC30" s="10" t="s">
        <v>652</v>
      </c>
      <c r="AD30" s="10">
        <v>1</v>
      </c>
      <c r="AE30" s="10" t="s">
        <v>652</v>
      </c>
      <c r="AF30" s="10">
        <v>1</v>
      </c>
      <c r="AG30" s="10" t="s">
        <v>6</v>
      </c>
      <c r="AH30" s="10">
        <v>0</v>
      </c>
      <c r="AI30" s="10" t="s">
        <v>652</v>
      </c>
      <c r="AJ30" s="10">
        <v>1</v>
      </c>
      <c r="AK30" s="10" t="s">
        <v>652</v>
      </c>
      <c r="AL30" s="10">
        <v>1</v>
      </c>
      <c r="AM30" s="10" t="s">
        <v>6</v>
      </c>
      <c r="AN30" s="62"/>
      <c r="AO30" s="150">
        <f t="shared" si="0"/>
        <v>16</v>
      </c>
      <c r="AP30" s="151" t="str">
        <f t="shared" si="1"/>
        <v>CATASTRÓFICO</v>
      </c>
    </row>
    <row r="31" spans="1:42" ht="45" x14ac:dyDescent="0.2">
      <c r="A31" s="59">
        <v>26</v>
      </c>
      <c r="B31" s="23" t="str">
        <f>+'1. Identificación del riesgo'!C35</f>
        <v>Manipular la selección de funcionarios para  incentivos y actividades de bienestar para favorecer a unos en particular o sacar provecho propio.</v>
      </c>
      <c r="C31" s="10" t="s">
        <v>652</v>
      </c>
      <c r="D31" s="10">
        <v>1</v>
      </c>
      <c r="E31" s="10" t="s">
        <v>652</v>
      </c>
      <c r="F31" s="10">
        <v>1</v>
      </c>
      <c r="G31" s="10" t="s">
        <v>652</v>
      </c>
      <c r="H31" s="10">
        <v>1</v>
      </c>
      <c r="I31" s="10" t="s">
        <v>652</v>
      </c>
      <c r="J31" s="10">
        <v>1</v>
      </c>
      <c r="K31" s="10" t="s">
        <v>652</v>
      </c>
      <c r="L31" s="10">
        <v>1</v>
      </c>
      <c r="M31" s="10" t="s">
        <v>6</v>
      </c>
      <c r="N31" s="10">
        <v>0</v>
      </c>
      <c r="O31" s="10" t="s">
        <v>652</v>
      </c>
      <c r="P31" s="10">
        <v>1</v>
      </c>
      <c r="Q31" s="10" t="s">
        <v>6</v>
      </c>
      <c r="R31" s="10">
        <v>0</v>
      </c>
      <c r="S31" s="10" t="s">
        <v>6</v>
      </c>
      <c r="T31" s="10">
        <v>0</v>
      </c>
      <c r="U31" s="10" t="s">
        <v>652</v>
      </c>
      <c r="V31" s="10">
        <v>1</v>
      </c>
      <c r="W31" s="10" t="s">
        <v>6</v>
      </c>
      <c r="X31" s="10">
        <v>0</v>
      </c>
      <c r="Y31" s="10" t="s">
        <v>652</v>
      </c>
      <c r="Z31" s="10">
        <v>1</v>
      </c>
      <c r="AA31" s="10" t="s">
        <v>6</v>
      </c>
      <c r="AB31" s="10">
        <v>0</v>
      </c>
      <c r="AC31" s="10" t="s">
        <v>6</v>
      </c>
      <c r="AD31" s="10">
        <v>0</v>
      </c>
      <c r="AE31" s="10" t="s">
        <v>652</v>
      </c>
      <c r="AF31" s="10">
        <v>1</v>
      </c>
      <c r="AG31" s="10" t="s">
        <v>6</v>
      </c>
      <c r="AH31" s="10">
        <v>0</v>
      </c>
      <c r="AI31" s="10" t="s">
        <v>652</v>
      </c>
      <c r="AJ31" s="10">
        <v>1</v>
      </c>
      <c r="AK31" s="10" t="s">
        <v>652</v>
      </c>
      <c r="AL31" s="10">
        <v>1</v>
      </c>
      <c r="AM31" s="10" t="s">
        <v>6</v>
      </c>
      <c r="AN31" s="62"/>
      <c r="AO31" s="150">
        <f t="shared" si="0"/>
        <v>11</v>
      </c>
      <c r="AP31" s="151" t="str">
        <f t="shared" si="1"/>
        <v>MAYOR</v>
      </c>
    </row>
    <row r="32" spans="1:42" ht="45" x14ac:dyDescent="0.2">
      <c r="A32" s="59">
        <v>27</v>
      </c>
      <c r="B32" s="23" t="str">
        <f>+'1. Identificación del riesgo'!C36</f>
        <v>Recibir dádivas o prebendas de los interesados en los procesos de capacitación y bienestar social, facilitando la preferencia de éstos en las actividades de bienestar.</v>
      </c>
      <c r="C32" s="10" t="s">
        <v>652</v>
      </c>
      <c r="D32" s="10">
        <v>1</v>
      </c>
      <c r="E32" s="10" t="s">
        <v>652</v>
      </c>
      <c r="F32" s="10">
        <v>1</v>
      </c>
      <c r="G32" s="10" t="s">
        <v>652</v>
      </c>
      <c r="H32" s="10">
        <v>1</v>
      </c>
      <c r="I32" s="10" t="s">
        <v>652</v>
      </c>
      <c r="J32" s="10">
        <v>1</v>
      </c>
      <c r="K32" s="10" t="s">
        <v>652</v>
      </c>
      <c r="L32" s="10">
        <v>1</v>
      </c>
      <c r="M32" s="10" t="s">
        <v>6</v>
      </c>
      <c r="N32" s="10">
        <v>0</v>
      </c>
      <c r="O32" s="10" t="s">
        <v>652</v>
      </c>
      <c r="P32" s="10">
        <v>1</v>
      </c>
      <c r="Q32" s="10" t="s">
        <v>6</v>
      </c>
      <c r="R32" s="10">
        <v>0</v>
      </c>
      <c r="S32" s="10" t="s">
        <v>6</v>
      </c>
      <c r="T32" s="10">
        <v>0</v>
      </c>
      <c r="U32" s="10" t="s">
        <v>652</v>
      </c>
      <c r="V32" s="10">
        <v>1</v>
      </c>
      <c r="W32" s="10" t="s">
        <v>6</v>
      </c>
      <c r="X32" s="10">
        <v>0</v>
      </c>
      <c r="Y32" s="10" t="s">
        <v>652</v>
      </c>
      <c r="Z32" s="10">
        <v>1</v>
      </c>
      <c r="AA32" s="10" t="s">
        <v>6</v>
      </c>
      <c r="AB32" s="10">
        <v>0</v>
      </c>
      <c r="AC32" s="10" t="s">
        <v>6</v>
      </c>
      <c r="AD32" s="10">
        <v>0</v>
      </c>
      <c r="AE32" s="10" t="s">
        <v>652</v>
      </c>
      <c r="AF32" s="10">
        <v>1</v>
      </c>
      <c r="AG32" s="10" t="s">
        <v>6</v>
      </c>
      <c r="AH32" s="10">
        <v>0</v>
      </c>
      <c r="AI32" s="10" t="s">
        <v>652</v>
      </c>
      <c r="AJ32" s="10">
        <v>1</v>
      </c>
      <c r="AK32" s="10" t="s">
        <v>652</v>
      </c>
      <c r="AL32" s="10">
        <v>1</v>
      </c>
      <c r="AM32" s="10" t="s">
        <v>6</v>
      </c>
      <c r="AN32" s="62"/>
      <c r="AO32" s="150">
        <f t="shared" si="0"/>
        <v>11</v>
      </c>
      <c r="AP32" s="151" t="str">
        <f t="shared" si="1"/>
        <v>MAYOR</v>
      </c>
    </row>
    <row r="33" spans="1:42" ht="46.5" customHeight="1" x14ac:dyDescent="0.2">
      <c r="A33" s="59">
        <v>28</v>
      </c>
      <c r="B33" s="23" t="str">
        <f>+'1. Identificación del riesgo'!C37</f>
        <v>Alterar o manipular  la información critica y sensible contenida en la liquidación del sistema de seguridad social buscando favorecimiento propio y/o de un tercero.</v>
      </c>
      <c r="C33" s="149" t="s">
        <v>652</v>
      </c>
      <c r="D33" s="149">
        <f>IF(C33="SI","1")+IF(C33="NO","0")</f>
        <v>1</v>
      </c>
      <c r="E33" s="149" t="s">
        <v>652</v>
      </c>
      <c r="F33" s="149">
        <f>IF(E33="SI","1")+IF(E33="NO","0")</f>
        <v>1</v>
      </c>
      <c r="G33" s="149" t="s">
        <v>652</v>
      </c>
      <c r="H33" s="149">
        <f>IF(G33="SI","1")+IF(G33="NO","0")</f>
        <v>1</v>
      </c>
      <c r="I33" s="149" t="s">
        <v>652</v>
      </c>
      <c r="J33" s="149">
        <f>IF(I33="SI","1")+IF(I33="NO","0")</f>
        <v>1</v>
      </c>
      <c r="K33" s="149" t="s">
        <v>652</v>
      </c>
      <c r="L33" s="149">
        <f>IF(K33="SI","1")+IF(K33="NO","0")</f>
        <v>1</v>
      </c>
      <c r="M33" s="149" t="s">
        <v>652</v>
      </c>
      <c r="N33" s="149">
        <f>IF(M33="SI","1")+IF(M33="NO","0")</f>
        <v>1</v>
      </c>
      <c r="O33" s="149" t="s">
        <v>652</v>
      </c>
      <c r="P33" s="149">
        <f>IF(O33="SI","1")+IF(O33="NO","0")</f>
        <v>1</v>
      </c>
      <c r="Q33" s="149" t="s">
        <v>6</v>
      </c>
      <c r="R33" s="149">
        <f>IF(Q33="SI","1")+IF(Q33="NO","0")</f>
        <v>0</v>
      </c>
      <c r="S33" s="149" t="s">
        <v>652</v>
      </c>
      <c r="T33" s="149">
        <f>IF(S33="SI","1")+IF(S33="NO","0")</f>
        <v>1</v>
      </c>
      <c r="U33" s="149" t="s">
        <v>652</v>
      </c>
      <c r="V33" s="149">
        <f>IF(U33="SI","1")+IF(U33="NO","0")</f>
        <v>1</v>
      </c>
      <c r="W33" s="149" t="s">
        <v>652</v>
      </c>
      <c r="X33" s="149">
        <f>IF(W33="SI","1")+IF(W33="NO","0")</f>
        <v>1</v>
      </c>
      <c r="Y33" s="149" t="s">
        <v>652</v>
      </c>
      <c r="Z33" s="149">
        <f>IF(Y33="SI","1")+IF(Y33="NO","0")</f>
        <v>1</v>
      </c>
      <c r="AA33" s="149" t="s">
        <v>652</v>
      </c>
      <c r="AB33" s="149">
        <f>IF(AA33="SI","1")+IF(AA33="NO","0")</f>
        <v>1</v>
      </c>
      <c r="AC33" s="149" t="s">
        <v>652</v>
      </c>
      <c r="AD33" s="149">
        <f>IF(AC33="SI","1")+IF(AC33="NO","0")</f>
        <v>1</v>
      </c>
      <c r="AE33" s="149" t="s">
        <v>652</v>
      </c>
      <c r="AF33" s="149">
        <f>IF(AE33="SI","1")+IF(AE33="NO","0")</f>
        <v>1</v>
      </c>
      <c r="AG33" s="149" t="s">
        <v>6</v>
      </c>
      <c r="AH33" s="149">
        <f>IF(AG33="SI","1")+IF(AG33="NO","0")</f>
        <v>0</v>
      </c>
      <c r="AI33" s="149" t="s">
        <v>6</v>
      </c>
      <c r="AJ33" s="149">
        <f>IF(AI33="SI","1")+IF(AI33="NO","0")</f>
        <v>0</v>
      </c>
      <c r="AK33" s="149" t="s">
        <v>6</v>
      </c>
      <c r="AL33" s="149">
        <f>IF(AK33="SI","1")+IF(AK33="NO","0")</f>
        <v>0</v>
      </c>
      <c r="AM33" s="149" t="s">
        <v>6</v>
      </c>
      <c r="AN33" s="62"/>
      <c r="AO33" s="150">
        <f t="shared" si="0"/>
        <v>14</v>
      </c>
      <c r="AP33" s="151" t="str">
        <f t="shared" si="1"/>
        <v>CATASTRÓFICO</v>
      </c>
    </row>
    <row r="34" spans="1:42" ht="30" x14ac:dyDescent="0.2">
      <c r="A34" s="59">
        <v>29</v>
      </c>
      <c r="B34" s="23" t="str">
        <f>+'1. Identificación del riesgo'!C38</f>
        <v>Manipulación o adulteración del Sistema de información (bases de datos) para sacar provecho.</v>
      </c>
      <c r="C34" s="10" t="s">
        <v>652</v>
      </c>
      <c r="D34" s="10">
        <v>1</v>
      </c>
      <c r="E34" s="10" t="s">
        <v>652</v>
      </c>
      <c r="F34" s="10">
        <v>1</v>
      </c>
      <c r="G34" s="10" t="s">
        <v>652</v>
      </c>
      <c r="H34" s="10">
        <v>1</v>
      </c>
      <c r="I34" s="10" t="s">
        <v>652</v>
      </c>
      <c r="J34" s="10">
        <v>1</v>
      </c>
      <c r="K34" s="10" t="s">
        <v>652</v>
      </c>
      <c r="L34" s="10">
        <v>1</v>
      </c>
      <c r="M34" s="10" t="s">
        <v>652</v>
      </c>
      <c r="N34" s="10">
        <v>1</v>
      </c>
      <c r="O34" s="10" t="s">
        <v>652</v>
      </c>
      <c r="P34" s="10">
        <v>1</v>
      </c>
      <c r="Q34" s="10" t="s">
        <v>652</v>
      </c>
      <c r="R34" s="10">
        <v>1</v>
      </c>
      <c r="S34" s="10" t="s">
        <v>652</v>
      </c>
      <c r="T34" s="10">
        <v>1</v>
      </c>
      <c r="U34" s="10" t="s">
        <v>652</v>
      </c>
      <c r="V34" s="10">
        <v>1</v>
      </c>
      <c r="W34" s="10" t="s">
        <v>6</v>
      </c>
      <c r="X34" s="10">
        <v>0</v>
      </c>
      <c r="Y34" s="10" t="s">
        <v>652</v>
      </c>
      <c r="Z34" s="10">
        <v>1</v>
      </c>
      <c r="AA34" s="10" t="s">
        <v>652</v>
      </c>
      <c r="AB34" s="10">
        <v>1</v>
      </c>
      <c r="AC34" s="10" t="s">
        <v>652</v>
      </c>
      <c r="AD34" s="10">
        <v>1</v>
      </c>
      <c r="AE34" s="10" t="s">
        <v>652</v>
      </c>
      <c r="AF34" s="10">
        <v>1</v>
      </c>
      <c r="AG34" s="10" t="s">
        <v>6</v>
      </c>
      <c r="AH34" s="10">
        <v>0</v>
      </c>
      <c r="AI34" s="10" t="s">
        <v>652</v>
      </c>
      <c r="AJ34" s="10">
        <v>1</v>
      </c>
      <c r="AK34" s="10" t="s">
        <v>652</v>
      </c>
      <c r="AL34" s="10">
        <v>1</v>
      </c>
      <c r="AM34" s="10" t="s">
        <v>6</v>
      </c>
      <c r="AN34" s="62"/>
      <c r="AO34" s="150">
        <f t="shared" si="0"/>
        <v>16</v>
      </c>
      <c r="AP34" s="151" t="str">
        <f t="shared" si="1"/>
        <v>CATASTRÓFICO</v>
      </c>
    </row>
    <row r="35" spans="1:42" ht="30" x14ac:dyDescent="0.2">
      <c r="A35" s="59">
        <v>30</v>
      </c>
      <c r="B35" s="23" t="str">
        <f>+'1. Identificación del riesgo'!C39</f>
        <v>Dar de baja, irregularmente, a bienes de la entidad para obtener provecho o favorecer a terceros.</v>
      </c>
      <c r="C35" s="10" t="s">
        <v>652</v>
      </c>
      <c r="D35" s="10">
        <v>1</v>
      </c>
      <c r="E35" s="10" t="s">
        <v>652</v>
      </c>
      <c r="F35" s="10">
        <v>1</v>
      </c>
      <c r="G35" s="10" t="s">
        <v>652</v>
      </c>
      <c r="H35" s="10">
        <v>1</v>
      </c>
      <c r="I35" s="10" t="s">
        <v>652</v>
      </c>
      <c r="J35" s="10">
        <v>1</v>
      </c>
      <c r="K35" s="10" t="s">
        <v>652</v>
      </c>
      <c r="L35" s="10">
        <v>1</v>
      </c>
      <c r="M35" s="10" t="s">
        <v>652</v>
      </c>
      <c r="N35" s="10">
        <v>1</v>
      </c>
      <c r="O35" s="10" t="s">
        <v>6</v>
      </c>
      <c r="P35" s="10">
        <v>0</v>
      </c>
      <c r="Q35" s="10" t="s">
        <v>652</v>
      </c>
      <c r="R35" s="10">
        <v>1</v>
      </c>
      <c r="S35" s="10" t="s">
        <v>6</v>
      </c>
      <c r="T35" s="10">
        <v>0</v>
      </c>
      <c r="U35" s="10" t="s">
        <v>652</v>
      </c>
      <c r="V35" s="10">
        <v>1</v>
      </c>
      <c r="W35" s="10" t="s">
        <v>6</v>
      </c>
      <c r="X35" s="10">
        <v>0</v>
      </c>
      <c r="Y35" s="10" t="s">
        <v>652</v>
      </c>
      <c r="Z35" s="10">
        <v>1</v>
      </c>
      <c r="AA35" s="10" t="s">
        <v>652</v>
      </c>
      <c r="AB35" s="10">
        <v>1</v>
      </c>
      <c r="AC35" s="10" t="s">
        <v>6</v>
      </c>
      <c r="AD35" s="10">
        <v>0</v>
      </c>
      <c r="AE35" s="10" t="s">
        <v>652</v>
      </c>
      <c r="AF35" s="10">
        <v>1</v>
      </c>
      <c r="AG35" s="10" t="s">
        <v>6</v>
      </c>
      <c r="AH35" s="10">
        <v>0</v>
      </c>
      <c r="AI35" s="10" t="s">
        <v>652</v>
      </c>
      <c r="AJ35" s="10">
        <v>1</v>
      </c>
      <c r="AK35" s="10" t="s">
        <v>652</v>
      </c>
      <c r="AL35" s="10">
        <v>1</v>
      </c>
      <c r="AM35" s="10" t="s">
        <v>6</v>
      </c>
      <c r="AN35" s="62"/>
      <c r="AO35" s="150">
        <f t="shared" si="0"/>
        <v>13</v>
      </c>
      <c r="AP35" s="151" t="str">
        <f t="shared" si="1"/>
        <v>CATASTRÓFICO</v>
      </c>
    </row>
    <row r="36" spans="1:42" ht="30" x14ac:dyDescent="0.2">
      <c r="A36" s="59">
        <v>31</v>
      </c>
      <c r="B36" s="23" t="str">
        <f>+'1. Identificación del riesgo'!C40</f>
        <v>Realizar pagos sin el lleno de los requisitos legales, con el fin de favorecer a terceros.</v>
      </c>
      <c r="C36" s="10" t="s">
        <v>652</v>
      </c>
      <c r="D36" s="10">
        <v>1</v>
      </c>
      <c r="E36" s="10" t="s">
        <v>652</v>
      </c>
      <c r="F36" s="10">
        <v>1</v>
      </c>
      <c r="G36" s="10" t="s">
        <v>652</v>
      </c>
      <c r="H36" s="10">
        <v>1</v>
      </c>
      <c r="I36" s="10" t="s">
        <v>652</v>
      </c>
      <c r="J36" s="10">
        <v>1</v>
      </c>
      <c r="K36" s="10" t="s">
        <v>652</v>
      </c>
      <c r="L36" s="10">
        <v>1</v>
      </c>
      <c r="M36" s="10" t="s">
        <v>652</v>
      </c>
      <c r="N36" s="10">
        <v>1</v>
      </c>
      <c r="O36" s="10" t="s">
        <v>6</v>
      </c>
      <c r="P36" s="10">
        <v>0</v>
      </c>
      <c r="Q36" s="10" t="s">
        <v>6</v>
      </c>
      <c r="R36" s="10">
        <v>0</v>
      </c>
      <c r="S36" s="10" t="s">
        <v>6</v>
      </c>
      <c r="T36" s="10">
        <v>0</v>
      </c>
      <c r="U36" s="10" t="s">
        <v>652</v>
      </c>
      <c r="V36" s="10">
        <v>1</v>
      </c>
      <c r="W36" s="10" t="s">
        <v>652</v>
      </c>
      <c r="X36" s="10">
        <v>1</v>
      </c>
      <c r="Y36" s="10" t="s">
        <v>652</v>
      </c>
      <c r="Z36" s="10">
        <v>1</v>
      </c>
      <c r="AA36" s="10" t="s">
        <v>652</v>
      </c>
      <c r="AB36" s="10">
        <v>1</v>
      </c>
      <c r="AC36" s="10" t="s">
        <v>652</v>
      </c>
      <c r="AD36" s="10">
        <v>1</v>
      </c>
      <c r="AE36" s="10" t="s">
        <v>6</v>
      </c>
      <c r="AF36" s="10">
        <v>0</v>
      </c>
      <c r="AG36" s="10" t="s">
        <v>6</v>
      </c>
      <c r="AH36" s="10">
        <v>0</v>
      </c>
      <c r="AI36" s="10" t="s">
        <v>652</v>
      </c>
      <c r="AJ36" s="10">
        <v>1</v>
      </c>
      <c r="AK36" s="10" t="s">
        <v>652</v>
      </c>
      <c r="AL36" s="10">
        <v>1</v>
      </c>
      <c r="AM36" s="10" t="s">
        <v>6</v>
      </c>
      <c r="AN36" s="62"/>
      <c r="AO36" s="150">
        <f t="shared" si="0"/>
        <v>13</v>
      </c>
      <c r="AP36" s="151" t="str">
        <f t="shared" si="1"/>
        <v>CATASTRÓFICO</v>
      </c>
    </row>
    <row r="37" spans="1:42" ht="30" x14ac:dyDescent="0.2">
      <c r="A37" s="59">
        <v>32</v>
      </c>
      <c r="B37" s="23" t="str">
        <f>+'1. Identificación del riesgo'!C41</f>
        <v>Alterar, injustificadamente, las liquidaciones de descuentos obligatorios (Retención en la Fuente, Estampillas).</v>
      </c>
      <c r="C37" s="10" t="s">
        <v>652</v>
      </c>
      <c r="D37" s="10">
        <v>1</v>
      </c>
      <c r="E37" s="10" t="s">
        <v>652</v>
      </c>
      <c r="F37" s="10">
        <v>1</v>
      </c>
      <c r="G37" s="10" t="s">
        <v>652</v>
      </c>
      <c r="H37" s="10">
        <v>1</v>
      </c>
      <c r="I37" s="10" t="s">
        <v>652</v>
      </c>
      <c r="J37" s="10">
        <v>1</v>
      </c>
      <c r="K37" s="10" t="s">
        <v>652</v>
      </c>
      <c r="L37" s="10">
        <v>1</v>
      </c>
      <c r="M37" s="10" t="s">
        <v>652</v>
      </c>
      <c r="N37" s="10">
        <v>1</v>
      </c>
      <c r="O37" s="10" t="s">
        <v>6</v>
      </c>
      <c r="P37" s="10">
        <v>0</v>
      </c>
      <c r="Q37" s="10" t="s">
        <v>6</v>
      </c>
      <c r="R37" s="10">
        <v>0</v>
      </c>
      <c r="S37" s="10" t="s">
        <v>6</v>
      </c>
      <c r="T37" s="10">
        <v>0</v>
      </c>
      <c r="U37" s="10" t="s">
        <v>652</v>
      </c>
      <c r="V37" s="10">
        <v>1</v>
      </c>
      <c r="W37" s="10" t="s">
        <v>652</v>
      </c>
      <c r="X37" s="10">
        <v>1</v>
      </c>
      <c r="Y37" s="10" t="s">
        <v>652</v>
      </c>
      <c r="Z37" s="10">
        <v>1</v>
      </c>
      <c r="AA37" s="10" t="s">
        <v>652</v>
      </c>
      <c r="AB37" s="10">
        <v>1</v>
      </c>
      <c r="AC37" s="10" t="s">
        <v>6</v>
      </c>
      <c r="AD37" s="10">
        <v>0</v>
      </c>
      <c r="AE37" s="10" t="s">
        <v>6</v>
      </c>
      <c r="AF37" s="10">
        <v>0</v>
      </c>
      <c r="AG37" s="10" t="s">
        <v>6</v>
      </c>
      <c r="AH37" s="10">
        <v>0</v>
      </c>
      <c r="AI37" s="10" t="s">
        <v>652</v>
      </c>
      <c r="AJ37" s="10">
        <v>1</v>
      </c>
      <c r="AK37" s="10" t="s">
        <v>652</v>
      </c>
      <c r="AL37" s="10">
        <v>1</v>
      </c>
      <c r="AM37" s="10" t="s">
        <v>6</v>
      </c>
      <c r="AN37" s="62"/>
      <c r="AO37" s="150">
        <f t="shared" si="0"/>
        <v>12</v>
      </c>
      <c r="AP37" s="151" t="str">
        <f t="shared" si="1"/>
        <v>CATASTRÓFICO</v>
      </c>
    </row>
    <row r="38" spans="1:42" ht="30" x14ac:dyDescent="0.2">
      <c r="A38" s="59">
        <v>33</v>
      </c>
      <c r="B38" s="23" t="str">
        <f>+'1. Identificación del riesgo'!C42</f>
        <v>Desviar el pago de descuentos realizados para terceros, de manera intencional.</v>
      </c>
      <c r="C38" s="10" t="s">
        <v>652</v>
      </c>
      <c r="D38" s="10">
        <v>1</v>
      </c>
      <c r="E38" s="10" t="s">
        <v>652</v>
      </c>
      <c r="F38" s="10">
        <v>1</v>
      </c>
      <c r="G38" s="10" t="s">
        <v>652</v>
      </c>
      <c r="H38" s="10">
        <v>1</v>
      </c>
      <c r="I38" s="10" t="s">
        <v>652</v>
      </c>
      <c r="J38" s="10">
        <v>1</v>
      </c>
      <c r="K38" s="10" t="s">
        <v>652</v>
      </c>
      <c r="L38" s="10">
        <v>1</v>
      </c>
      <c r="M38" s="10" t="s">
        <v>652</v>
      </c>
      <c r="N38" s="10">
        <v>1</v>
      </c>
      <c r="O38" s="10" t="s">
        <v>6</v>
      </c>
      <c r="P38" s="10">
        <v>0</v>
      </c>
      <c r="Q38" s="10" t="s">
        <v>6</v>
      </c>
      <c r="R38" s="10">
        <v>0</v>
      </c>
      <c r="S38" s="10" t="s">
        <v>6</v>
      </c>
      <c r="T38" s="10">
        <v>0</v>
      </c>
      <c r="U38" s="10" t="s">
        <v>652</v>
      </c>
      <c r="V38" s="10">
        <v>1</v>
      </c>
      <c r="W38" s="10" t="s">
        <v>652</v>
      </c>
      <c r="X38" s="10">
        <v>1</v>
      </c>
      <c r="Y38" s="10" t="s">
        <v>652</v>
      </c>
      <c r="Z38" s="10">
        <v>1</v>
      </c>
      <c r="AA38" s="10" t="s">
        <v>652</v>
      </c>
      <c r="AB38" s="10">
        <v>1</v>
      </c>
      <c r="AC38" s="10" t="s">
        <v>652</v>
      </c>
      <c r="AD38" s="10">
        <v>1</v>
      </c>
      <c r="AE38" s="10" t="s">
        <v>6</v>
      </c>
      <c r="AF38" s="10">
        <v>0</v>
      </c>
      <c r="AG38" s="10" t="s">
        <v>6</v>
      </c>
      <c r="AH38" s="10">
        <v>0</v>
      </c>
      <c r="AI38" s="10" t="s">
        <v>652</v>
      </c>
      <c r="AJ38" s="10">
        <v>1</v>
      </c>
      <c r="AK38" s="10" t="s">
        <v>652</v>
      </c>
      <c r="AL38" s="10">
        <v>1</v>
      </c>
      <c r="AM38" s="10" t="s">
        <v>6</v>
      </c>
      <c r="AN38" s="62"/>
      <c r="AO38" s="150">
        <f t="shared" si="0"/>
        <v>13</v>
      </c>
      <c r="AP38" s="151" t="str">
        <f t="shared" si="1"/>
        <v>CATASTRÓFICO</v>
      </c>
    </row>
    <row r="39" spans="1:42" ht="45" x14ac:dyDescent="0.2">
      <c r="A39" s="59">
        <v>34</v>
      </c>
      <c r="B39" s="23" t="str">
        <f>+'1. Identificación del riesgo'!C43</f>
        <v>Aceptar dinero o cualquier otra forma de remuneración a cambio de agilizar, retardar u omitir el pago de las obligaciones de la entidad.</v>
      </c>
      <c r="C39" s="10" t="s">
        <v>652</v>
      </c>
      <c r="D39" s="10">
        <v>1</v>
      </c>
      <c r="E39" s="10" t="s">
        <v>652</v>
      </c>
      <c r="F39" s="10">
        <v>1</v>
      </c>
      <c r="G39" s="10" t="s">
        <v>652</v>
      </c>
      <c r="H39" s="10">
        <v>1</v>
      </c>
      <c r="I39" s="10" t="s">
        <v>652</v>
      </c>
      <c r="J39" s="10">
        <v>1</v>
      </c>
      <c r="K39" s="10" t="s">
        <v>652</v>
      </c>
      <c r="L39" s="10">
        <v>1</v>
      </c>
      <c r="M39" s="10" t="s">
        <v>6</v>
      </c>
      <c r="N39" s="10">
        <v>0</v>
      </c>
      <c r="O39" s="10" t="s">
        <v>6</v>
      </c>
      <c r="P39" s="10">
        <v>0</v>
      </c>
      <c r="Q39" s="10" t="s">
        <v>6</v>
      </c>
      <c r="R39" s="10">
        <v>0</v>
      </c>
      <c r="S39" s="10" t="s">
        <v>6</v>
      </c>
      <c r="T39" s="10">
        <v>0</v>
      </c>
      <c r="U39" s="10" t="s">
        <v>6</v>
      </c>
      <c r="V39" s="10">
        <v>0</v>
      </c>
      <c r="W39" s="10" t="s">
        <v>6</v>
      </c>
      <c r="X39" s="10">
        <v>0</v>
      </c>
      <c r="Y39" s="10" t="s">
        <v>652</v>
      </c>
      <c r="Z39" s="10">
        <v>1</v>
      </c>
      <c r="AA39" s="10" t="s">
        <v>6</v>
      </c>
      <c r="AB39" s="10">
        <v>0</v>
      </c>
      <c r="AC39" s="10" t="s">
        <v>6</v>
      </c>
      <c r="AD39" s="10">
        <v>0</v>
      </c>
      <c r="AE39" s="10" t="s">
        <v>6</v>
      </c>
      <c r="AF39" s="10">
        <v>0</v>
      </c>
      <c r="AG39" s="10" t="s">
        <v>6</v>
      </c>
      <c r="AH39" s="10">
        <v>0</v>
      </c>
      <c r="AI39" s="10" t="s">
        <v>652</v>
      </c>
      <c r="AJ39" s="10">
        <v>1</v>
      </c>
      <c r="AK39" s="10" t="s">
        <v>652</v>
      </c>
      <c r="AL39" s="10">
        <v>1</v>
      </c>
      <c r="AM39" s="10" t="s">
        <v>6</v>
      </c>
      <c r="AN39" s="62"/>
      <c r="AO39" s="150">
        <f t="shared" si="0"/>
        <v>8</v>
      </c>
      <c r="AP39" s="151" t="str">
        <f t="shared" si="1"/>
        <v>MAYOR</v>
      </c>
    </row>
    <row r="40" spans="1:42" ht="30" x14ac:dyDescent="0.2">
      <c r="A40" s="59">
        <v>35</v>
      </c>
      <c r="B40" s="23" t="str">
        <f>+'1. Identificación del riesgo'!C44</f>
        <v>Favorecer a los contratistas  no aplicando los descuentos de Ley,  Retención, Ica etc.</v>
      </c>
      <c r="C40" s="10" t="s">
        <v>652</v>
      </c>
      <c r="D40" s="10">
        <v>1</v>
      </c>
      <c r="E40" s="10" t="s">
        <v>652</v>
      </c>
      <c r="F40" s="10">
        <v>1</v>
      </c>
      <c r="G40" s="10" t="s">
        <v>652</v>
      </c>
      <c r="H40" s="10">
        <v>1</v>
      </c>
      <c r="I40" s="10" t="s">
        <v>652</v>
      </c>
      <c r="J40" s="10">
        <v>1</v>
      </c>
      <c r="K40" s="10" t="s">
        <v>652</v>
      </c>
      <c r="L40" s="10">
        <v>1</v>
      </c>
      <c r="M40" s="10" t="s">
        <v>652</v>
      </c>
      <c r="N40" s="10">
        <v>1</v>
      </c>
      <c r="O40" s="10" t="s">
        <v>6</v>
      </c>
      <c r="P40" s="10">
        <v>0</v>
      </c>
      <c r="Q40" s="10" t="s">
        <v>652</v>
      </c>
      <c r="R40" s="10">
        <v>1</v>
      </c>
      <c r="S40" s="10" t="s">
        <v>6</v>
      </c>
      <c r="T40" s="10">
        <v>0</v>
      </c>
      <c r="U40" s="10" t="s">
        <v>652</v>
      </c>
      <c r="V40" s="10">
        <v>1</v>
      </c>
      <c r="W40" s="10" t="s">
        <v>652</v>
      </c>
      <c r="X40" s="10">
        <v>1</v>
      </c>
      <c r="Y40" s="10" t="s">
        <v>652</v>
      </c>
      <c r="Z40" s="10">
        <v>1</v>
      </c>
      <c r="AA40" s="10" t="s">
        <v>652</v>
      </c>
      <c r="AB40" s="10">
        <v>1</v>
      </c>
      <c r="AC40" s="10" t="s">
        <v>652</v>
      </c>
      <c r="AD40" s="10">
        <v>1</v>
      </c>
      <c r="AE40" s="10" t="s">
        <v>6</v>
      </c>
      <c r="AF40" s="10">
        <v>0</v>
      </c>
      <c r="AG40" s="10" t="s">
        <v>6</v>
      </c>
      <c r="AH40" s="10">
        <v>0</v>
      </c>
      <c r="AI40" s="10" t="s">
        <v>652</v>
      </c>
      <c r="AJ40" s="10">
        <v>1</v>
      </c>
      <c r="AK40" s="10" t="s">
        <v>652</v>
      </c>
      <c r="AL40" s="10">
        <v>1</v>
      </c>
      <c r="AM40" s="10" t="s">
        <v>6</v>
      </c>
      <c r="AN40" s="62"/>
      <c r="AO40" s="150">
        <f t="shared" si="0"/>
        <v>14</v>
      </c>
      <c r="AP40" s="151" t="str">
        <f t="shared" si="1"/>
        <v>CATASTRÓFICO</v>
      </c>
    </row>
    <row r="41" spans="1:42" ht="30" x14ac:dyDescent="0.2">
      <c r="A41" s="59">
        <v>36</v>
      </c>
      <c r="B41" s="23" t="str">
        <f>+'1. Identificación del riesgo'!C45</f>
        <v>Que el apoderado de la TTBAQ acuerde  con la contraparte favorecerla con los resultados del proceso</v>
      </c>
      <c r="C41" s="10" t="s">
        <v>652</v>
      </c>
      <c r="D41" s="10">
        <v>1</v>
      </c>
      <c r="E41" s="10" t="s">
        <v>652</v>
      </c>
      <c r="F41" s="10">
        <v>1</v>
      </c>
      <c r="G41" s="10" t="s">
        <v>652</v>
      </c>
      <c r="H41" s="10">
        <v>1</v>
      </c>
      <c r="I41" s="10" t="s">
        <v>652</v>
      </c>
      <c r="J41" s="10">
        <v>1</v>
      </c>
      <c r="K41" s="10" t="s">
        <v>652</v>
      </c>
      <c r="L41" s="10">
        <v>1</v>
      </c>
      <c r="M41" s="10" t="s">
        <v>652</v>
      </c>
      <c r="N41" s="10">
        <v>1</v>
      </c>
      <c r="O41" s="10" t="s">
        <v>6</v>
      </c>
      <c r="P41" s="10">
        <v>0</v>
      </c>
      <c r="Q41" s="10" t="s">
        <v>6</v>
      </c>
      <c r="R41" s="10">
        <v>0</v>
      </c>
      <c r="S41" s="10" t="s">
        <v>6</v>
      </c>
      <c r="T41" s="10">
        <v>0</v>
      </c>
      <c r="U41" s="10" t="s">
        <v>652</v>
      </c>
      <c r="V41" s="10">
        <v>1</v>
      </c>
      <c r="W41" s="10" t="s">
        <v>652</v>
      </c>
      <c r="X41" s="10">
        <v>1</v>
      </c>
      <c r="Y41" s="10" t="s">
        <v>652</v>
      </c>
      <c r="Z41" s="10">
        <v>1</v>
      </c>
      <c r="AA41" s="10" t="s">
        <v>6</v>
      </c>
      <c r="AB41" s="10">
        <v>0</v>
      </c>
      <c r="AC41" s="10" t="s">
        <v>652</v>
      </c>
      <c r="AD41" s="10">
        <v>1</v>
      </c>
      <c r="AE41" s="10" t="s">
        <v>6</v>
      </c>
      <c r="AF41" s="10">
        <v>0</v>
      </c>
      <c r="AG41" s="10" t="s">
        <v>6</v>
      </c>
      <c r="AH41" s="10">
        <v>0</v>
      </c>
      <c r="AI41" s="10" t="s">
        <v>652</v>
      </c>
      <c r="AJ41" s="10">
        <v>1</v>
      </c>
      <c r="AK41" s="10" t="s">
        <v>652</v>
      </c>
      <c r="AL41" s="10">
        <v>1</v>
      </c>
      <c r="AM41" s="10" t="s">
        <v>6</v>
      </c>
      <c r="AN41" s="62"/>
      <c r="AO41" s="150">
        <f t="shared" si="0"/>
        <v>12</v>
      </c>
      <c r="AP41" s="151" t="str">
        <f t="shared" si="1"/>
        <v>CATASTRÓFICO</v>
      </c>
    </row>
    <row r="42" spans="1:42" ht="45" x14ac:dyDescent="0.2">
      <c r="A42" s="59">
        <v>37</v>
      </c>
      <c r="B42" s="23" t="str">
        <f>+'1. Identificación del riesgo'!C46</f>
        <v>Que los responsables de la defensa judicial dejen vencer los términos procesales para favorecer los intereses de la contraparte.</v>
      </c>
      <c r="C42" s="10" t="s">
        <v>652</v>
      </c>
      <c r="D42" s="10">
        <v>1</v>
      </c>
      <c r="E42" s="10" t="s">
        <v>652</v>
      </c>
      <c r="F42" s="10">
        <v>1</v>
      </c>
      <c r="G42" s="10" t="s">
        <v>652</v>
      </c>
      <c r="H42" s="10">
        <v>1</v>
      </c>
      <c r="I42" s="10" t="s">
        <v>652</v>
      </c>
      <c r="J42" s="10">
        <v>1</v>
      </c>
      <c r="K42" s="10" t="s">
        <v>652</v>
      </c>
      <c r="L42" s="10">
        <v>1</v>
      </c>
      <c r="M42" s="10" t="s">
        <v>652</v>
      </c>
      <c r="N42" s="10">
        <v>1</v>
      </c>
      <c r="O42" s="10" t="s">
        <v>6</v>
      </c>
      <c r="P42" s="10">
        <v>0</v>
      </c>
      <c r="Q42" s="10" t="s">
        <v>6</v>
      </c>
      <c r="R42" s="10">
        <v>0</v>
      </c>
      <c r="S42" s="10" t="s">
        <v>6</v>
      </c>
      <c r="T42" s="10">
        <v>0</v>
      </c>
      <c r="U42" s="10" t="s">
        <v>652</v>
      </c>
      <c r="V42" s="10">
        <v>1</v>
      </c>
      <c r="W42" s="10" t="s">
        <v>652</v>
      </c>
      <c r="X42" s="10">
        <v>1</v>
      </c>
      <c r="Y42" s="10" t="s">
        <v>652</v>
      </c>
      <c r="Z42" s="10">
        <v>1</v>
      </c>
      <c r="AA42" s="10" t="s">
        <v>6</v>
      </c>
      <c r="AB42" s="10">
        <v>0</v>
      </c>
      <c r="AC42" s="10" t="s">
        <v>652</v>
      </c>
      <c r="AD42" s="10">
        <v>1</v>
      </c>
      <c r="AE42" s="10" t="s">
        <v>6</v>
      </c>
      <c r="AF42" s="10">
        <v>0</v>
      </c>
      <c r="AG42" s="10" t="s">
        <v>6</v>
      </c>
      <c r="AH42" s="10">
        <v>0</v>
      </c>
      <c r="AI42" s="10" t="s">
        <v>652</v>
      </c>
      <c r="AJ42" s="10">
        <v>1</v>
      </c>
      <c r="AK42" s="10" t="s">
        <v>652</v>
      </c>
      <c r="AL42" s="10">
        <v>1</v>
      </c>
      <c r="AM42" s="10" t="s">
        <v>6</v>
      </c>
      <c r="AN42" s="62"/>
      <c r="AO42" s="150">
        <f t="shared" si="0"/>
        <v>12</v>
      </c>
      <c r="AP42" s="151" t="str">
        <f t="shared" si="1"/>
        <v>CATASTRÓFICO</v>
      </c>
    </row>
    <row r="43" spans="1:42" ht="45" x14ac:dyDescent="0.2">
      <c r="A43" s="59">
        <v>38</v>
      </c>
      <c r="B43" s="23" t="str">
        <f>+'1. Identificación del riesgo'!C47</f>
        <v>Proyectar consultas, actos administrativos con manifiesta violación a las normas vigentes o con desviación de poder para obtener provecho propio.</v>
      </c>
      <c r="C43" s="10" t="s">
        <v>652</v>
      </c>
      <c r="D43" s="10">
        <v>1</v>
      </c>
      <c r="E43" s="10" t="s">
        <v>652</v>
      </c>
      <c r="F43" s="10">
        <v>1</v>
      </c>
      <c r="G43" s="10" t="s">
        <v>652</v>
      </c>
      <c r="H43" s="10">
        <v>1</v>
      </c>
      <c r="I43" s="10" t="s">
        <v>652</v>
      </c>
      <c r="J43" s="10">
        <v>1</v>
      </c>
      <c r="K43" s="10" t="s">
        <v>652</v>
      </c>
      <c r="L43" s="10">
        <v>1</v>
      </c>
      <c r="M43" s="10" t="s">
        <v>652</v>
      </c>
      <c r="N43" s="10">
        <v>1</v>
      </c>
      <c r="O43" s="10" t="s">
        <v>652</v>
      </c>
      <c r="P43" s="10">
        <v>1</v>
      </c>
      <c r="Q43" s="10" t="s">
        <v>652</v>
      </c>
      <c r="R43" s="10">
        <v>1</v>
      </c>
      <c r="S43" s="10" t="s">
        <v>6</v>
      </c>
      <c r="T43" s="10">
        <v>0</v>
      </c>
      <c r="U43" s="10" t="s">
        <v>652</v>
      </c>
      <c r="V43" s="10">
        <v>1</v>
      </c>
      <c r="W43" s="10" t="s">
        <v>6</v>
      </c>
      <c r="X43" s="10">
        <v>0</v>
      </c>
      <c r="Y43" s="10" t="s">
        <v>652</v>
      </c>
      <c r="Z43" s="10">
        <v>1</v>
      </c>
      <c r="AA43" s="10" t="s">
        <v>652</v>
      </c>
      <c r="AB43" s="10">
        <v>1</v>
      </c>
      <c r="AC43" s="10" t="s">
        <v>652</v>
      </c>
      <c r="AD43" s="10">
        <v>1</v>
      </c>
      <c r="AE43" s="10" t="s">
        <v>652</v>
      </c>
      <c r="AF43" s="10">
        <v>1</v>
      </c>
      <c r="AG43" s="10" t="s">
        <v>6</v>
      </c>
      <c r="AH43" s="10">
        <v>0</v>
      </c>
      <c r="AI43" s="10" t="s">
        <v>652</v>
      </c>
      <c r="AJ43" s="10">
        <v>1</v>
      </c>
      <c r="AK43" s="10" t="s">
        <v>652</v>
      </c>
      <c r="AL43" s="10">
        <v>1</v>
      </c>
      <c r="AM43" s="10" t="s">
        <v>6</v>
      </c>
      <c r="AN43" s="62"/>
      <c r="AO43" s="150">
        <f t="shared" si="0"/>
        <v>15</v>
      </c>
      <c r="AP43" s="151" t="str">
        <f t="shared" si="1"/>
        <v>CATASTRÓFICO</v>
      </c>
    </row>
    <row r="44" spans="1:42" ht="30" x14ac:dyDescent="0.2">
      <c r="A44" s="59">
        <v>39</v>
      </c>
      <c r="B44" s="23" t="str">
        <f>+'1. Identificación del riesgo'!C48</f>
        <v>Proyectar conceptos jurídicos para favorecer injustamente los intereses de particulares</v>
      </c>
      <c r="C44" s="10" t="s">
        <v>652</v>
      </c>
      <c r="D44" s="10">
        <v>1</v>
      </c>
      <c r="E44" s="10" t="s">
        <v>652</v>
      </c>
      <c r="F44" s="10">
        <v>1</v>
      </c>
      <c r="G44" s="10" t="s">
        <v>652</v>
      </c>
      <c r="H44" s="10">
        <v>1</v>
      </c>
      <c r="I44" s="10" t="s">
        <v>652</v>
      </c>
      <c r="J44" s="10">
        <v>1</v>
      </c>
      <c r="K44" s="10" t="s">
        <v>652</v>
      </c>
      <c r="L44" s="10">
        <v>1</v>
      </c>
      <c r="M44" s="10" t="s">
        <v>652</v>
      </c>
      <c r="N44" s="10">
        <v>1</v>
      </c>
      <c r="O44" s="10" t="s">
        <v>652</v>
      </c>
      <c r="P44" s="10">
        <v>1</v>
      </c>
      <c r="Q44" s="10" t="s">
        <v>652</v>
      </c>
      <c r="R44" s="10">
        <v>1</v>
      </c>
      <c r="S44" s="10" t="s">
        <v>6</v>
      </c>
      <c r="T44" s="10">
        <v>0</v>
      </c>
      <c r="U44" s="10" t="s">
        <v>652</v>
      </c>
      <c r="V44" s="10">
        <v>1</v>
      </c>
      <c r="W44" s="10" t="s">
        <v>6</v>
      </c>
      <c r="X44" s="10">
        <v>0</v>
      </c>
      <c r="Y44" s="10" t="s">
        <v>652</v>
      </c>
      <c r="Z44" s="10">
        <v>1</v>
      </c>
      <c r="AA44" s="10" t="s">
        <v>652</v>
      </c>
      <c r="AB44" s="10">
        <v>1</v>
      </c>
      <c r="AC44" s="10" t="s">
        <v>652</v>
      </c>
      <c r="AD44" s="10">
        <v>1</v>
      </c>
      <c r="AE44" s="10" t="s">
        <v>652</v>
      </c>
      <c r="AF44" s="10">
        <v>1</v>
      </c>
      <c r="AG44" s="10" t="s">
        <v>6</v>
      </c>
      <c r="AH44" s="10">
        <v>0</v>
      </c>
      <c r="AI44" s="10" t="s">
        <v>652</v>
      </c>
      <c r="AJ44" s="10">
        <v>1</v>
      </c>
      <c r="AK44" s="10" t="s">
        <v>652</v>
      </c>
      <c r="AL44" s="10">
        <v>1</v>
      </c>
      <c r="AM44" s="10" t="s">
        <v>652</v>
      </c>
      <c r="AN44" s="62"/>
      <c r="AO44" s="150">
        <f t="shared" si="0"/>
        <v>15</v>
      </c>
      <c r="AP44" s="151" t="str">
        <f t="shared" si="1"/>
        <v>CATASTRÓFICO</v>
      </c>
    </row>
    <row r="45" spans="1:42" ht="105" x14ac:dyDescent="0.2">
      <c r="A45" s="59">
        <v>40</v>
      </c>
      <c r="B45" s="23" t="str">
        <f>+'1. Identificación del riesgo'!C49</f>
        <v xml:space="preserve">Manipular los sistemas de información del área jurídica con el objeto de extraer o adulterar indebidamente información institucional, comercializarla o cederla con fines políticos.
Manipular los sistemas de información del área jurídica con el objeto de extraer o adulterar indebidamente información institucional, comercializarla o cederla con fines políticos.
</v>
      </c>
      <c r="C45" s="10" t="s">
        <v>652</v>
      </c>
      <c r="D45" s="10">
        <v>1</v>
      </c>
      <c r="E45" s="10" t="s">
        <v>652</v>
      </c>
      <c r="F45" s="10">
        <v>1</v>
      </c>
      <c r="G45" s="10" t="s">
        <v>652</v>
      </c>
      <c r="H45" s="10">
        <v>1</v>
      </c>
      <c r="I45" s="10" t="s">
        <v>6</v>
      </c>
      <c r="J45" s="10">
        <v>0</v>
      </c>
      <c r="K45" s="10" t="s">
        <v>652</v>
      </c>
      <c r="L45" s="10">
        <v>1</v>
      </c>
      <c r="M45" s="10" t="s">
        <v>652</v>
      </c>
      <c r="N45" s="10">
        <v>1</v>
      </c>
      <c r="O45" s="10" t="s">
        <v>652</v>
      </c>
      <c r="P45" s="10">
        <v>1</v>
      </c>
      <c r="Q45" s="10" t="s">
        <v>652</v>
      </c>
      <c r="R45" s="10">
        <v>1</v>
      </c>
      <c r="S45" s="10" t="s">
        <v>652</v>
      </c>
      <c r="T45" s="10">
        <v>1</v>
      </c>
      <c r="U45" s="10" t="s">
        <v>652</v>
      </c>
      <c r="V45" s="10">
        <v>1</v>
      </c>
      <c r="W45" s="10" t="s">
        <v>6</v>
      </c>
      <c r="X45" s="10">
        <v>0</v>
      </c>
      <c r="Y45" s="10" t="s">
        <v>652</v>
      </c>
      <c r="Z45" s="10">
        <v>1</v>
      </c>
      <c r="AA45" s="10" t="s">
        <v>6</v>
      </c>
      <c r="AB45" s="10">
        <v>0</v>
      </c>
      <c r="AC45" s="10" t="s">
        <v>652</v>
      </c>
      <c r="AD45" s="10">
        <v>1</v>
      </c>
      <c r="AE45" s="10" t="s">
        <v>652</v>
      </c>
      <c r="AF45" s="10">
        <v>1</v>
      </c>
      <c r="AG45" s="10" t="s">
        <v>6</v>
      </c>
      <c r="AH45" s="10">
        <v>0</v>
      </c>
      <c r="AI45" s="10" t="s">
        <v>652</v>
      </c>
      <c r="AJ45" s="10">
        <v>1</v>
      </c>
      <c r="AK45" s="10" t="s">
        <v>652</v>
      </c>
      <c r="AL45" s="10">
        <v>1</v>
      </c>
      <c r="AM45" s="10" t="s">
        <v>6</v>
      </c>
      <c r="AN45" s="62"/>
      <c r="AO45" s="150">
        <f t="shared" si="0"/>
        <v>14</v>
      </c>
      <c r="AP45" s="151" t="str">
        <f t="shared" si="1"/>
        <v>CATASTRÓFICO</v>
      </c>
    </row>
    <row r="46" spans="1:42" x14ac:dyDescent="0.2">
      <c r="A46" s="59">
        <v>41</v>
      </c>
      <c r="B46" s="23" t="str">
        <f>+'1. Identificación del riesgo'!C50</f>
        <v>Celebrar contratos sin el lleno de requisitos legales.</v>
      </c>
      <c r="C46" s="10" t="s">
        <v>652</v>
      </c>
      <c r="D46" s="10">
        <v>1</v>
      </c>
      <c r="E46" s="10" t="s">
        <v>652</v>
      </c>
      <c r="F46" s="10">
        <v>1</v>
      </c>
      <c r="G46" s="10" t="s">
        <v>652</v>
      </c>
      <c r="H46" s="10">
        <v>1</v>
      </c>
      <c r="I46" s="10" t="s">
        <v>652</v>
      </c>
      <c r="J46" s="10">
        <v>1</v>
      </c>
      <c r="K46" s="10" t="s">
        <v>652</v>
      </c>
      <c r="L46" s="10">
        <v>1</v>
      </c>
      <c r="M46" s="10" t="s">
        <v>6</v>
      </c>
      <c r="N46" s="10">
        <v>0</v>
      </c>
      <c r="O46" s="10" t="s">
        <v>652</v>
      </c>
      <c r="P46" s="10">
        <v>1</v>
      </c>
      <c r="Q46" s="10" t="s">
        <v>6</v>
      </c>
      <c r="R46" s="10">
        <v>0</v>
      </c>
      <c r="S46" s="10" t="s">
        <v>6</v>
      </c>
      <c r="T46" s="10">
        <v>0</v>
      </c>
      <c r="U46" s="10" t="s">
        <v>652</v>
      </c>
      <c r="V46" s="10">
        <v>1</v>
      </c>
      <c r="W46" s="10" t="s">
        <v>6</v>
      </c>
      <c r="X46" s="10">
        <v>0</v>
      </c>
      <c r="Y46" s="10" t="s">
        <v>652</v>
      </c>
      <c r="Z46" s="10">
        <v>1</v>
      </c>
      <c r="AA46" s="10" t="s">
        <v>6</v>
      </c>
      <c r="AB46" s="10">
        <v>0</v>
      </c>
      <c r="AC46" s="10" t="s">
        <v>652</v>
      </c>
      <c r="AD46" s="10">
        <v>1</v>
      </c>
      <c r="AE46" s="10" t="s">
        <v>652</v>
      </c>
      <c r="AF46" s="10">
        <v>1</v>
      </c>
      <c r="AG46" s="10" t="s">
        <v>6</v>
      </c>
      <c r="AH46" s="10">
        <v>0</v>
      </c>
      <c r="AI46" s="10" t="s">
        <v>652</v>
      </c>
      <c r="AJ46" s="10">
        <v>1</v>
      </c>
      <c r="AK46" s="10" t="s">
        <v>652</v>
      </c>
      <c r="AL46" s="10">
        <v>1</v>
      </c>
      <c r="AM46" s="10" t="s">
        <v>6</v>
      </c>
      <c r="AN46" s="62"/>
      <c r="AO46" s="150">
        <f t="shared" si="0"/>
        <v>12</v>
      </c>
      <c r="AP46" s="151" t="str">
        <f t="shared" si="1"/>
        <v>CATASTRÓFICO</v>
      </c>
    </row>
    <row r="47" spans="1:42" ht="30" x14ac:dyDescent="0.2">
      <c r="A47" s="59">
        <v>42</v>
      </c>
      <c r="B47" s="23" t="str">
        <f>+'1. Identificación del riesgo'!C51</f>
        <v>Violación al régimen de inhabilidades e incompatibilidades para favorecer terceros.</v>
      </c>
      <c r="C47" s="10" t="s">
        <v>652</v>
      </c>
      <c r="D47" s="10">
        <v>1</v>
      </c>
      <c r="E47" s="10" t="s">
        <v>652</v>
      </c>
      <c r="F47" s="10">
        <v>1</v>
      </c>
      <c r="G47" s="10" t="s">
        <v>652</v>
      </c>
      <c r="H47" s="10">
        <v>1</v>
      </c>
      <c r="I47" s="10" t="s">
        <v>652</v>
      </c>
      <c r="J47" s="10">
        <v>1</v>
      </c>
      <c r="K47" s="10" t="s">
        <v>652</v>
      </c>
      <c r="L47" s="10">
        <v>1</v>
      </c>
      <c r="M47" s="10" t="s">
        <v>6</v>
      </c>
      <c r="N47" s="10">
        <v>0</v>
      </c>
      <c r="O47" s="10" t="s">
        <v>6</v>
      </c>
      <c r="P47" s="10">
        <v>0</v>
      </c>
      <c r="Q47" s="10" t="s">
        <v>6</v>
      </c>
      <c r="R47" s="10">
        <v>0</v>
      </c>
      <c r="S47" s="10" t="s">
        <v>6</v>
      </c>
      <c r="T47" s="10">
        <v>0</v>
      </c>
      <c r="U47" s="10" t="s">
        <v>652</v>
      </c>
      <c r="V47" s="10">
        <v>1</v>
      </c>
      <c r="W47" s="10" t="s">
        <v>6</v>
      </c>
      <c r="X47" s="10">
        <v>0</v>
      </c>
      <c r="Y47" s="10" t="s">
        <v>652</v>
      </c>
      <c r="Z47" s="10">
        <v>1</v>
      </c>
      <c r="AA47" s="10" t="s">
        <v>6</v>
      </c>
      <c r="AB47" s="10">
        <v>0</v>
      </c>
      <c r="AC47" s="10" t="s">
        <v>652</v>
      </c>
      <c r="AD47" s="10">
        <v>1</v>
      </c>
      <c r="AE47" s="10" t="s">
        <v>652</v>
      </c>
      <c r="AF47" s="10">
        <v>1</v>
      </c>
      <c r="AG47" s="10" t="s">
        <v>6</v>
      </c>
      <c r="AH47" s="10">
        <v>0</v>
      </c>
      <c r="AI47" s="10" t="s">
        <v>652</v>
      </c>
      <c r="AJ47" s="10">
        <v>1</v>
      </c>
      <c r="AK47" s="10" t="s">
        <v>652</v>
      </c>
      <c r="AL47" s="10">
        <v>1</v>
      </c>
      <c r="AM47" s="10" t="s">
        <v>6</v>
      </c>
      <c r="AN47" s="62"/>
      <c r="AO47" s="150">
        <f t="shared" si="0"/>
        <v>11</v>
      </c>
      <c r="AP47" s="151" t="str">
        <f t="shared" si="1"/>
        <v>MAYOR</v>
      </c>
    </row>
    <row r="48" spans="1:42" ht="30" x14ac:dyDescent="0.2">
      <c r="A48" s="59">
        <v>43</v>
      </c>
      <c r="B48" s="23" t="str">
        <f>+'1. Identificación del riesgo'!C52</f>
        <v>Falta de planeación y elaboración de estudios previos y de sector económico, direccionado a un tercero.</v>
      </c>
      <c r="C48" s="10" t="s">
        <v>652</v>
      </c>
      <c r="D48" s="10">
        <v>1</v>
      </c>
      <c r="E48" s="10" t="s">
        <v>652</v>
      </c>
      <c r="F48" s="10">
        <v>1</v>
      </c>
      <c r="G48" s="10" t="s">
        <v>652</v>
      </c>
      <c r="H48" s="10">
        <v>1</v>
      </c>
      <c r="I48" s="10" t="s">
        <v>652</v>
      </c>
      <c r="J48" s="10">
        <v>1</v>
      </c>
      <c r="K48" s="10" t="s">
        <v>652</v>
      </c>
      <c r="L48" s="10">
        <v>1</v>
      </c>
      <c r="M48" s="10" t="s">
        <v>652</v>
      </c>
      <c r="N48" s="10">
        <v>1</v>
      </c>
      <c r="O48" s="10" t="s">
        <v>652</v>
      </c>
      <c r="P48" s="10">
        <v>1</v>
      </c>
      <c r="Q48" s="10" t="s">
        <v>652</v>
      </c>
      <c r="R48" s="10">
        <v>1</v>
      </c>
      <c r="S48" s="10" t="s">
        <v>6</v>
      </c>
      <c r="T48" s="10">
        <v>0</v>
      </c>
      <c r="U48" s="10" t="s">
        <v>652</v>
      </c>
      <c r="V48" s="10">
        <v>1</v>
      </c>
      <c r="W48" s="10" t="s">
        <v>6</v>
      </c>
      <c r="X48" s="10">
        <v>0</v>
      </c>
      <c r="Y48" s="10" t="s">
        <v>652</v>
      </c>
      <c r="Z48" s="10">
        <v>1</v>
      </c>
      <c r="AA48" s="10" t="s">
        <v>652</v>
      </c>
      <c r="AB48" s="10">
        <v>1</v>
      </c>
      <c r="AC48" s="10" t="s">
        <v>652</v>
      </c>
      <c r="AD48" s="10">
        <v>1</v>
      </c>
      <c r="AE48" s="10" t="s">
        <v>652</v>
      </c>
      <c r="AF48" s="10">
        <v>1</v>
      </c>
      <c r="AG48" s="10" t="s">
        <v>6</v>
      </c>
      <c r="AH48" s="10">
        <v>0</v>
      </c>
      <c r="AI48" s="10" t="s">
        <v>652</v>
      </c>
      <c r="AJ48" s="10">
        <v>1</v>
      </c>
      <c r="AK48" s="10" t="s">
        <v>652</v>
      </c>
      <c r="AL48" s="10">
        <v>1</v>
      </c>
      <c r="AM48" s="10" t="s">
        <v>652</v>
      </c>
      <c r="AN48" s="62"/>
      <c r="AO48" s="150">
        <f t="shared" si="0"/>
        <v>15</v>
      </c>
      <c r="AP48" s="151" t="str">
        <f t="shared" si="1"/>
        <v>CATASTRÓFICO</v>
      </c>
    </row>
    <row r="49" spans="1:42" ht="30" x14ac:dyDescent="0.2">
      <c r="A49" s="59">
        <v>44</v>
      </c>
      <c r="B49" s="23" t="str">
        <f>+'1. Identificación del riesgo'!C53</f>
        <v>Elaboración de pliegos de condiciones ajustados para favorecer a terceros.</v>
      </c>
      <c r="C49" s="10" t="s">
        <v>652</v>
      </c>
      <c r="D49" s="10">
        <v>1</v>
      </c>
      <c r="E49" s="10" t="s">
        <v>652</v>
      </c>
      <c r="F49" s="10">
        <v>1</v>
      </c>
      <c r="G49" s="10" t="s">
        <v>652</v>
      </c>
      <c r="H49" s="10">
        <v>1</v>
      </c>
      <c r="I49" s="10" t="s">
        <v>652</v>
      </c>
      <c r="J49" s="10">
        <v>1</v>
      </c>
      <c r="K49" s="10" t="s">
        <v>652</v>
      </c>
      <c r="L49" s="10">
        <v>1</v>
      </c>
      <c r="M49" s="10" t="s">
        <v>652</v>
      </c>
      <c r="N49" s="10">
        <v>1</v>
      </c>
      <c r="O49" s="10" t="s">
        <v>652</v>
      </c>
      <c r="P49" s="10">
        <v>1</v>
      </c>
      <c r="Q49" s="10" t="s">
        <v>652</v>
      </c>
      <c r="R49" s="10">
        <v>1</v>
      </c>
      <c r="S49" s="10" t="s">
        <v>6</v>
      </c>
      <c r="T49" s="10">
        <v>0</v>
      </c>
      <c r="U49" s="10" t="s">
        <v>652</v>
      </c>
      <c r="V49" s="10">
        <v>1</v>
      </c>
      <c r="W49" s="10" t="s">
        <v>6</v>
      </c>
      <c r="X49" s="10">
        <v>0</v>
      </c>
      <c r="Y49" s="10" t="s">
        <v>652</v>
      </c>
      <c r="Z49" s="10">
        <v>1</v>
      </c>
      <c r="AA49" s="10" t="s">
        <v>6</v>
      </c>
      <c r="AB49" s="10">
        <v>0</v>
      </c>
      <c r="AC49" s="10" t="s">
        <v>652</v>
      </c>
      <c r="AD49" s="10">
        <v>1</v>
      </c>
      <c r="AE49" s="10" t="s">
        <v>652</v>
      </c>
      <c r="AF49" s="10">
        <v>1</v>
      </c>
      <c r="AG49" s="10" t="s">
        <v>6</v>
      </c>
      <c r="AH49" s="10">
        <v>0</v>
      </c>
      <c r="AI49" s="10" t="s">
        <v>652</v>
      </c>
      <c r="AJ49" s="10">
        <v>1</v>
      </c>
      <c r="AK49" s="10" t="s">
        <v>652</v>
      </c>
      <c r="AL49" s="10">
        <v>1</v>
      </c>
      <c r="AM49" s="10" t="s">
        <v>6</v>
      </c>
      <c r="AN49" s="62"/>
      <c r="AO49" s="150">
        <f t="shared" si="0"/>
        <v>14</v>
      </c>
      <c r="AP49" s="151" t="str">
        <f t="shared" si="1"/>
        <v>CATASTRÓFICO</v>
      </c>
    </row>
    <row r="50" spans="1:42" ht="30" x14ac:dyDescent="0.2">
      <c r="A50" s="59">
        <v>45</v>
      </c>
      <c r="B50" s="23" t="str">
        <f>+'1. Identificación del riesgo'!C54</f>
        <v>Deficiencias deliberadas en supervisión e interventoría de contratos.</v>
      </c>
      <c r="C50" s="10" t="s">
        <v>732</v>
      </c>
      <c r="D50" s="10">
        <v>1</v>
      </c>
      <c r="E50" s="10" t="s">
        <v>652</v>
      </c>
      <c r="F50" s="10">
        <v>1</v>
      </c>
      <c r="G50" s="10" t="s">
        <v>652</v>
      </c>
      <c r="H50" s="10">
        <v>1</v>
      </c>
      <c r="I50" s="10" t="s">
        <v>652</v>
      </c>
      <c r="J50" s="10">
        <v>1</v>
      </c>
      <c r="K50" s="10" t="s">
        <v>652</v>
      </c>
      <c r="L50" s="10">
        <v>1</v>
      </c>
      <c r="M50" s="10" t="s">
        <v>652</v>
      </c>
      <c r="N50" s="10">
        <v>1</v>
      </c>
      <c r="O50" s="10" t="s">
        <v>652</v>
      </c>
      <c r="P50" s="10">
        <v>1</v>
      </c>
      <c r="Q50" s="10" t="s">
        <v>6</v>
      </c>
      <c r="R50" s="10">
        <v>0</v>
      </c>
      <c r="S50" s="10" t="s">
        <v>6</v>
      </c>
      <c r="T50" s="10">
        <v>0</v>
      </c>
      <c r="U50" s="10" t="s">
        <v>652</v>
      </c>
      <c r="V50" s="10">
        <v>1</v>
      </c>
      <c r="W50" s="10" t="s">
        <v>652</v>
      </c>
      <c r="X50" s="10">
        <v>1</v>
      </c>
      <c r="Y50" s="10" t="s">
        <v>652</v>
      </c>
      <c r="Z50" s="10">
        <v>1</v>
      </c>
      <c r="AA50" s="10" t="s">
        <v>652</v>
      </c>
      <c r="AB50" s="10">
        <v>1</v>
      </c>
      <c r="AC50" s="10" t="s">
        <v>652</v>
      </c>
      <c r="AD50" s="10">
        <v>1</v>
      </c>
      <c r="AE50" s="10" t="s">
        <v>6</v>
      </c>
      <c r="AF50" s="10">
        <v>0</v>
      </c>
      <c r="AG50" s="10" t="s">
        <v>6</v>
      </c>
      <c r="AH50" s="10">
        <v>0</v>
      </c>
      <c r="AI50" s="10" t="s">
        <v>6</v>
      </c>
      <c r="AJ50" s="10">
        <v>0</v>
      </c>
      <c r="AK50" s="10" t="s">
        <v>6</v>
      </c>
      <c r="AL50" s="10">
        <v>0</v>
      </c>
      <c r="AM50" s="10" t="s">
        <v>6</v>
      </c>
      <c r="AN50" s="62"/>
      <c r="AO50" s="150">
        <f t="shared" si="0"/>
        <v>12</v>
      </c>
      <c r="AP50" s="151" t="str">
        <f t="shared" si="1"/>
        <v>CATASTRÓFICO</v>
      </c>
    </row>
    <row r="51" spans="1:42" ht="60" x14ac:dyDescent="0.2">
      <c r="A51" s="59">
        <v>46</v>
      </c>
      <c r="B51" s="23" t="str">
        <f>+'1. Identificación del riesgo'!C55</f>
        <v>Pérdida, ocultamiento y modificación indebida de documentos para favorecer a terceros (adulteración de registros, falsificación de firmas, fuga de información sensible).</v>
      </c>
      <c r="C51" s="10" t="s">
        <v>652</v>
      </c>
      <c r="D51" s="10">
        <v>1</v>
      </c>
      <c r="E51" s="10" t="s">
        <v>652</v>
      </c>
      <c r="F51" s="10">
        <v>1</v>
      </c>
      <c r="G51" s="10" t="s">
        <v>652</v>
      </c>
      <c r="H51" s="10">
        <v>1</v>
      </c>
      <c r="I51" s="10" t="s">
        <v>652</v>
      </c>
      <c r="J51" s="10">
        <v>1</v>
      </c>
      <c r="K51" s="10" t="s">
        <v>652</v>
      </c>
      <c r="L51" s="10">
        <v>1</v>
      </c>
      <c r="M51" s="10" t="s">
        <v>652</v>
      </c>
      <c r="N51" s="10">
        <v>1</v>
      </c>
      <c r="O51" s="10" t="s">
        <v>652</v>
      </c>
      <c r="P51" s="10">
        <v>1</v>
      </c>
      <c r="Q51" s="10" t="s">
        <v>652</v>
      </c>
      <c r="R51" s="10">
        <v>1</v>
      </c>
      <c r="S51" s="10" t="s">
        <v>652</v>
      </c>
      <c r="T51" s="10">
        <v>1</v>
      </c>
      <c r="U51" s="10" t="s">
        <v>652</v>
      </c>
      <c r="V51" s="10">
        <v>1</v>
      </c>
      <c r="W51" s="10" t="s">
        <v>6</v>
      </c>
      <c r="X51" s="10">
        <v>0</v>
      </c>
      <c r="Y51" s="10" t="s">
        <v>652</v>
      </c>
      <c r="Z51" s="10">
        <v>1</v>
      </c>
      <c r="AA51" s="10" t="s">
        <v>6</v>
      </c>
      <c r="AB51" s="10">
        <v>0</v>
      </c>
      <c r="AC51" s="10" t="s">
        <v>652</v>
      </c>
      <c r="AD51" s="10">
        <v>1</v>
      </c>
      <c r="AE51" s="10" t="s">
        <v>652</v>
      </c>
      <c r="AF51" s="10">
        <v>1</v>
      </c>
      <c r="AG51" s="10" t="s">
        <v>6</v>
      </c>
      <c r="AH51" s="10">
        <v>0</v>
      </c>
      <c r="AI51" s="10" t="s">
        <v>652</v>
      </c>
      <c r="AJ51" s="10">
        <v>1</v>
      </c>
      <c r="AK51" s="10" t="s">
        <v>652</v>
      </c>
      <c r="AL51" s="10">
        <v>1</v>
      </c>
      <c r="AM51" s="10" t="s">
        <v>6</v>
      </c>
      <c r="AN51" s="62"/>
      <c r="AO51" s="150">
        <f t="shared" si="0"/>
        <v>15</v>
      </c>
      <c r="AP51" s="151" t="str">
        <f t="shared" si="1"/>
        <v>CATASTRÓFICO</v>
      </c>
    </row>
    <row r="52" spans="1:42" ht="60" x14ac:dyDescent="0.2">
      <c r="A52" s="59">
        <v>47</v>
      </c>
      <c r="B52" s="23" t="str">
        <f>+'1. Identificación del riesgo'!C56</f>
        <v>Filtración de información clasificada y reservada que reposa en los archivos de la entidad, para favorecer a investigados, infractores, sujetos vigilados, peticionarios, demandantes o accionantes.</v>
      </c>
      <c r="C52" s="10" t="s">
        <v>652</v>
      </c>
      <c r="D52" s="10">
        <v>1</v>
      </c>
      <c r="E52" s="10" t="s">
        <v>652</v>
      </c>
      <c r="F52" s="10">
        <v>1</v>
      </c>
      <c r="G52" s="10" t="s">
        <v>652</v>
      </c>
      <c r="H52" s="10">
        <v>1</v>
      </c>
      <c r="I52" s="10" t="s">
        <v>652</v>
      </c>
      <c r="J52" s="10">
        <v>1</v>
      </c>
      <c r="K52" s="10" t="s">
        <v>652</v>
      </c>
      <c r="L52" s="10">
        <v>1</v>
      </c>
      <c r="M52" s="10" t="s">
        <v>652</v>
      </c>
      <c r="N52" s="10">
        <v>1</v>
      </c>
      <c r="O52" s="10" t="s">
        <v>6</v>
      </c>
      <c r="P52" s="10">
        <v>0</v>
      </c>
      <c r="Q52" s="10" t="s">
        <v>652</v>
      </c>
      <c r="R52" s="10">
        <v>1</v>
      </c>
      <c r="S52" s="10" t="s">
        <v>652</v>
      </c>
      <c r="T52" s="10">
        <v>1</v>
      </c>
      <c r="U52" s="10" t="s">
        <v>652</v>
      </c>
      <c r="V52" s="10">
        <v>1</v>
      </c>
      <c r="W52" s="10" t="s">
        <v>6</v>
      </c>
      <c r="X52" s="10">
        <v>0</v>
      </c>
      <c r="Y52" s="10" t="s">
        <v>652</v>
      </c>
      <c r="Z52" s="10">
        <v>1</v>
      </c>
      <c r="AA52" s="10" t="s">
        <v>6</v>
      </c>
      <c r="AB52" s="10">
        <v>0</v>
      </c>
      <c r="AC52" s="10" t="s">
        <v>6</v>
      </c>
      <c r="AD52" s="10">
        <v>0</v>
      </c>
      <c r="AE52" s="10" t="s">
        <v>652</v>
      </c>
      <c r="AF52" s="10">
        <v>1</v>
      </c>
      <c r="AG52" s="10" t="s">
        <v>6</v>
      </c>
      <c r="AH52" s="10">
        <v>0</v>
      </c>
      <c r="AI52" s="10" t="s">
        <v>652</v>
      </c>
      <c r="AJ52" s="10">
        <v>1</v>
      </c>
      <c r="AK52" s="10" t="s">
        <v>652</v>
      </c>
      <c r="AL52" s="10">
        <v>1</v>
      </c>
      <c r="AM52" s="10" t="s">
        <v>6</v>
      </c>
      <c r="AN52" s="62"/>
      <c r="AO52" s="150">
        <f t="shared" si="0"/>
        <v>13</v>
      </c>
      <c r="AP52" s="151" t="str">
        <f t="shared" si="1"/>
        <v>CATASTRÓFICO</v>
      </c>
    </row>
    <row r="53" spans="1:42" ht="45" x14ac:dyDescent="0.2">
      <c r="A53" s="59">
        <v>48</v>
      </c>
      <c r="B53" s="23" t="str">
        <f>+'1. Identificación del riesgo'!C57</f>
        <v>Posibilidad de permitir y omitir alteraciones en  la planilla de seguridad social para obtener un beneficio particular, en desarrollo de las funciones de supervisor.</v>
      </c>
      <c r="C53" s="10" t="s">
        <v>652</v>
      </c>
      <c r="D53" s="10">
        <v>1</v>
      </c>
      <c r="E53" s="10" t="s">
        <v>652</v>
      </c>
      <c r="F53" s="10">
        <v>1</v>
      </c>
      <c r="G53" s="10" t="s">
        <v>652</v>
      </c>
      <c r="H53" s="10">
        <v>1</v>
      </c>
      <c r="I53" s="10" t="s">
        <v>652</v>
      </c>
      <c r="J53" s="10">
        <v>1</v>
      </c>
      <c r="K53" s="10" t="s">
        <v>652</v>
      </c>
      <c r="L53" s="10">
        <v>1</v>
      </c>
      <c r="M53" s="10" t="s">
        <v>733</v>
      </c>
      <c r="N53" s="10">
        <v>0</v>
      </c>
      <c r="O53" s="10" t="s">
        <v>652</v>
      </c>
      <c r="P53" s="10">
        <v>1</v>
      </c>
      <c r="Q53" s="10" t="s">
        <v>733</v>
      </c>
      <c r="R53" s="10">
        <v>0</v>
      </c>
      <c r="S53" s="10" t="s">
        <v>733</v>
      </c>
      <c r="T53" s="10">
        <v>0</v>
      </c>
      <c r="U53" s="10" t="s">
        <v>652</v>
      </c>
      <c r="V53" s="10">
        <v>1</v>
      </c>
      <c r="W53" s="10" t="s">
        <v>652</v>
      </c>
      <c r="X53" s="10">
        <v>1</v>
      </c>
      <c r="Y53" s="10" t="s">
        <v>652</v>
      </c>
      <c r="Z53" s="10">
        <v>1</v>
      </c>
      <c r="AA53" s="10" t="s">
        <v>6</v>
      </c>
      <c r="AB53" s="10">
        <v>0</v>
      </c>
      <c r="AC53" s="10" t="s">
        <v>6</v>
      </c>
      <c r="AD53" s="10">
        <v>0</v>
      </c>
      <c r="AE53" s="10" t="s">
        <v>652</v>
      </c>
      <c r="AF53" s="10">
        <v>1</v>
      </c>
      <c r="AG53" s="10" t="s">
        <v>652</v>
      </c>
      <c r="AH53" s="10">
        <v>1</v>
      </c>
      <c r="AI53" s="10" t="s">
        <v>652</v>
      </c>
      <c r="AJ53" s="10">
        <v>1</v>
      </c>
      <c r="AK53" s="10" t="s">
        <v>652</v>
      </c>
      <c r="AL53" s="10">
        <v>1</v>
      </c>
      <c r="AM53" s="10" t="s">
        <v>6</v>
      </c>
      <c r="AN53" s="63"/>
      <c r="AO53" s="150">
        <f t="shared" si="0"/>
        <v>13</v>
      </c>
      <c r="AP53" s="151" t="str">
        <f t="shared" si="1"/>
        <v>CATASTRÓFICO</v>
      </c>
    </row>
    <row r="54" spans="1:42" ht="60" x14ac:dyDescent="0.2">
      <c r="A54" s="59">
        <v>49</v>
      </c>
      <c r="B54" s="23" t="str">
        <f>+'1. Identificación del riesgo'!C58</f>
        <v>Entregar un recibido a satisfacción sin cumplir con el objeto del contrato para beneficio propio en desarrollo de los contratos de mantenimiento correctivo y preventivo de infraestructura.</v>
      </c>
      <c r="C54" s="10" t="s">
        <v>652</v>
      </c>
      <c r="D54" s="10">
        <v>1</v>
      </c>
      <c r="E54" s="10" t="s">
        <v>652</v>
      </c>
      <c r="F54" s="10">
        <v>1</v>
      </c>
      <c r="G54" s="10" t="s">
        <v>652</v>
      </c>
      <c r="H54" s="10">
        <v>1</v>
      </c>
      <c r="I54" s="10" t="s">
        <v>652</v>
      </c>
      <c r="J54" s="10">
        <v>1</v>
      </c>
      <c r="K54" s="10" t="s">
        <v>652</v>
      </c>
      <c r="L54" s="10">
        <v>1</v>
      </c>
      <c r="M54" s="10" t="s">
        <v>6</v>
      </c>
      <c r="N54" s="10">
        <v>0</v>
      </c>
      <c r="O54" s="10" t="s">
        <v>652</v>
      </c>
      <c r="P54" s="10">
        <v>1</v>
      </c>
      <c r="Q54" s="10" t="s">
        <v>6</v>
      </c>
      <c r="R54" s="10">
        <v>0</v>
      </c>
      <c r="S54" s="10" t="s">
        <v>6</v>
      </c>
      <c r="T54" s="10">
        <v>0</v>
      </c>
      <c r="U54" s="10" t="s">
        <v>6</v>
      </c>
      <c r="V54" s="10">
        <v>0</v>
      </c>
      <c r="W54" s="10" t="s">
        <v>6</v>
      </c>
      <c r="X54" s="10">
        <v>0</v>
      </c>
      <c r="Y54" s="10" t="s">
        <v>6</v>
      </c>
      <c r="Z54" s="10">
        <v>0</v>
      </c>
      <c r="AA54" s="10" t="s">
        <v>6</v>
      </c>
      <c r="AB54" s="10">
        <v>0</v>
      </c>
      <c r="AC54" s="10" t="s">
        <v>6</v>
      </c>
      <c r="AD54" s="10">
        <v>0</v>
      </c>
      <c r="AE54" s="10" t="s">
        <v>652</v>
      </c>
      <c r="AF54" s="10">
        <v>1</v>
      </c>
      <c r="AG54" s="10" t="s">
        <v>6</v>
      </c>
      <c r="AH54" s="10">
        <v>0</v>
      </c>
      <c r="AI54" s="10" t="s">
        <v>6</v>
      </c>
      <c r="AJ54" s="10">
        <v>0</v>
      </c>
      <c r="AK54" s="10" t="s">
        <v>6</v>
      </c>
      <c r="AL54" s="10">
        <v>0</v>
      </c>
      <c r="AM54" s="10" t="s">
        <v>6</v>
      </c>
      <c r="AN54" s="63"/>
      <c r="AO54" s="150">
        <f t="shared" si="0"/>
        <v>7</v>
      </c>
      <c r="AP54" s="151" t="str">
        <f t="shared" si="1"/>
        <v>MAYOR</v>
      </c>
    </row>
    <row r="55" spans="1:42" ht="45" x14ac:dyDescent="0.2">
      <c r="A55" s="59">
        <v>50</v>
      </c>
      <c r="B55" s="23" t="str">
        <f>+'1. Identificación del riesgo'!C59</f>
        <v>Omitir la Supervisión de la labor contratada por la entidad relacionada con el mantenimiento preventivo o correctivo de la infraestructura.</v>
      </c>
      <c r="C55" s="10" t="s">
        <v>652</v>
      </c>
      <c r="D55" s="10">
        <v>1</v>
      </c>
      <c r="E55" s="10" t="s">
        <v>652</v>
      </c>
      <c r="F55" s="10">
        <v>1</v>
      </c>
      <c r="G55" s="10" t="s">
        <v>652</v>
      </c>
      <c r="H55" s="10">
        <v>1</v>
      </c>
      <c r="I55" s="10" t="s">
        <v>652</v>
      </c>
      <c r="J55" s="10">
        <v>1</v>
      </c>
      <c r="K55" s="10" t="s">
        <v>652</v>
      </c>
      <c r="L55" s="10">
        <v>1</v>
      </c>
      <c r="M55" s="10" t="s">
        <v>6</v>
      </c>
      <c r="N55" s="10">
        <v>0</v>
      </c>
      <c r="O55" s="10" t="s">
        <v>652</v>
      </c>
      <c r="P55" s="10">
        <v>1</v>
      </c>
      <c r="Q55" s="10" t="s">
        <v>652</v>
      </c>
      <c r="R55" s="10">
        <v>1</v>
      </c>
      <c r="S55" s="10" t="s">
        <v>6</v>
      </c>
      <c r="T55" s="10">
        <v>0</v>
      </c>
      <c r="U55" s="10" t="s">
        <v>6</v>
      </c>
      <c r="V55" s="10">
        <v>0</v>
      </c>
      <c r="W55" s="10" t="s">
        <v>6</v>
      </c>
      <c r="X55" s="10">
        <v>0</v>
      </c>
      <c r="Y55" s="10" t="s">
        <v>6</v>
      </c>
      <c r="Z55" s="10">
        <v>0</v>
      </c>
      <c r="AA55" s="10" t="s">
        <v>6</v>
      </c>
      <c r="AB55" s="10">
        <v>0</v>
      </c>
      <c r="AC55" s="10" t="s">
        <v>6</v>
      </c>
      <c r="AD55" s="10">
        <v>0</v>
      </c>
      <c r="AE55" s="10" t="s">
        <v>652</v>
      </c>
      <c r="AF55" s="10">
        <v>1</v>
      </c>
      <c r="AG55" s="10" t="s">
        <v>6</v>
      </c>
      <c r="AH55" s="10">
        <v>0</v>
      </c>
      <c r="AI55" s="10" t="s">
        <v>6</v>
      </c>
      <c r="AJ55" s="10">
        <v>0</v>
      </c>
      <c r="AK55" s="10" t="s">
        <v>6</v>
      </c>
      <c r="AL55" s="10">
        <v>0</v>
      </c>
      <c r="AM55" s="10" t="s">
        <v>6</v>
      </c>
      <c r="AN55" s="63"/>
      <c r="AO55" s="150">
        <f t="shared" si="0"/>
        <v>8</v>
      </c>
      <c r="AP55" s="151" t="str">
        <f t="shared" si="1"/>
        <v>MAYOR</v>
      </c>
    </row>
    <row r="56" spans="1:42" ht="30" x14ac:dyDescent="0.2">
      <c r="A56" s="59">
        <v>51</v>
      </c>
      <c r="B56" s="23" t="str">
        <f>+'1. Identificación del riesgo'!C60</f>
        <v>Permitir el uso de materiales de baja calidad para las obras de mantenimiento para beneficio propio.</v>
      </c>
      <c r="C56" s="10" t="s">
        <v>652</v>
      </c>
      <c r="D56" s="10">
        <v>1</v>
      </c>
      <c r="E56" s="10" t="s">
        <v>652</v>
      </c>
      <c r="F56" s="10">
        <v>1</v>
      </c>
      <c r="G56" s="10" t="s">
        <v>652</v>
      </c>
      <c r="H56" s="10">
        <v>1</v>
      </c>
      <c r="I56" s="10" t="s">
        <v>652</v>
      </c>
      <c r="J56" s="10">
        <v>1</v>
      </c>
      <c r="K56" s="10" t="s">
        <v>652</v>
      </c>
      <c r="L56" s="10">
        <v>1</v>
      </c>
      <c r="M56" s="10" t="s">
        <v>652</v>
      </c>
      <c r="N56" s="10">
        <v>1</v>
      </c>
      <c r="O56" s="10" t="s">
        <v>652</v>
      </c>
      <c r="P56" s="10">
        <v>1</v>
      </c>
      <c r="Q56" s="10" t="s">
        <v>652</v>
      </c>
      <c r="R56" s="10">
        <v>1</v>
      </c>
      <c r="S56" s="10" t="s">
        <v>6</v>
      </c>
      <c r="T56" s="10">
        <v>0</v>
      </c>
      <c r="U56" s="10" t="s">
        <v>6</v>
      </c>
      <c r="V56" s="10">
        <v>0</v>
      </c>
      <c r="W56" s="10" t="s">
        <v>6</v>
      </c>
      <c r="X56" s="10">
        <v>0</v>
      </c>
      <c r="Y56" s="10" t="s">
        <v>6</v>
      </c>
      <c r="Z56" s="10">
        <v>0</v>
      </c>
      <c r="AA56" s="10" t="s">
        <v>6</v>
      </c>
      <c r="AB56" s="10">
        <v>0</v>
      </c>
      <c r="AC56" s="10" t="s">
        <v>6</v>
      </c>
      <c r="AD56" s="10">
        <v>0</v>
      </c>
      <c r="AE56" s="10" t="s">
        <v>6</v>
      </c>
      <c r="AF56" s="10">
        <v>0</v>
      </c>
      <c r="AG56" s="10" t="s">
        <v>6</v>
      </c>
      <c r="AH56" s="10">
        <v>0</v>
      </c>
      <c r="AI56" s="10" t="s">
        <v>6</v>
      </c>
      <c r="AJ56" s="10">
        <v>0</v>
      </c>
      <c r="AK56" s="10" t="s">
        <v>6</v>
      </c>
      <c r="AL56" s="10">
        <v>0</v>
      </c>
      <c r="AM56" s="10" t="s">
        <v>6</v>
      </c>
      <c r="AN56" s="63"/>
      <c r="AO56" s="150">
        <f t="shared" si="0"/>
        <v>8</v>
      </c>
      <c r="AP56" s="151" t="str">
        <f t="shared" si="1"/>
        <v>MAYOR</v>
      </c>
    </row>
    <row r="57" spans="1:42" ht="45" x14ac:dyDescent="0.2">
      <c r="A57" s="59">
        <v>52</v>
      </c>
      <c r="B57" s="23" t="str">
        <f>+'1. Identificación del riesgo'!C61</f>
        <v>Ceder, vender o compartir los datos personales recolectados a terceros, sin autorización del ciudadano, con el propósito de sacar provecho.</v>
      </c>
      <c r="C57" s="10" t="s">
        <v>652</v>
      </c>
      <c r="D57" s="10">
        <v>1</v>
      </c>
      <c r="E57" s="10" t="s">
        <v>652</v>
      </c>
      <c r="F57" s="10">
        <v>1</v>
      </c>
      <c r="G57" s="10" t="s">
        <v>652</v>
      </c>
      <c r="H57" s="10">
        <v>1</v>
      </c>
      <c r="I57" s="10" t="s">
        <v>652</v>
      </c>
      <c r="J57" s="10">
        <v>1</v>
      </c>
      <c r="K57" s="10" t="s">
        <v>652</v>
      </c>
      <c r="L57" s="10">
        <v>1</v>
      </c>
      <c r="M57" s="10" t="s">
        <v>652</v>
      </c>
      <c r="N57" s="10">
        <v>1</v>
      </c>
      <c r="O57" s="10" t="s">
        <v>652</v>
      </c>
      <c r="P57" s="10">
        <v>1</v>
      </c>
      <c r="Q57" s="10" t="s">
        <v>6</v>
      </c>
      <c r="R57" s="10">
        <v>0</v>
      </c>
      <c r="S57" s="10" t="s">
        <v>652</v>
      </c>
      <c r="T57" s="10">
        <v>1</v>
      </c>
      <c r="U57" s="10" t="s">
        <v>652</v>
      </c>
      <c r="V57" s="10">
        <v>1</v>
      </c>
      <c r="W57" s="10" t="s">
        <v>6</v>
      </c>
      <c r="X57" s="10">
        <v>0</v>
      </c>
      <c r="Y57" s="10" t="s">
        <v>652</v>
      </c>
      <c r="Z57" s="10">
        <v>1</v>
      </c>
      <c r="AA57" s="10" t="s">
        <v>6</v>
      </c>
      <c r="AB57" s="10">
        <v>0</v>
      </c>
      <c r="AC57" s="10" t="s">
        <v>652</v>
      </c>
      <c r="AD57" s="10">
        <v>1</v>
      </c>
      <c r="AE57" s="10" t="s">
        <v>652</v>
      </c>
      <c r="AF57" s="10">
        <v>1</v>
      </c>
      <c r="AG57" s="10" t="s">
        <v>6</v>
      </c>
      <c r="AH57" s="10">
        <v>0</v>
      </c>
      <c r="AI57" s="10" t="s">
        <v>652</v>
      </c>
      <c r="AJ57" s="10">
        <v>1</v>
      </c>
      <c r="AK57" s="10" t="s">
        <v>652</v>
      </c>
      <c r="AL57" s="10">
        <v>1</v>
      </c>
      <c r="AM57" s="10" t="s">
        <v>6</v>
      </c>
      <c r="AN57" s="63"/>
      <c r="AO57" s="150">
        <f t="shared" si="0"/>
        <v>14</v>
      </c>
      <c r="AP57" s="151" t="str">
        <f t="shared" si="1"/>
        <v>CATASTRÓFICO</v>
      </c>
    </row>
    <row r="58" spans="1:42" ht="45" x14ac:dyDescent="0.2">
      <c r="A58" s="59">
        <v>53</v>
      </c>
      <c r="B58" s="23" t="str">
        <f>+'1. Identificación del riesgo'!C62</f>
        <v>Adulteración o eliminación de información de las bases de datos de la entidad, de manera intencional, para beneficio propio o de un tercero.</v>
      </c>
      <c r="C58" s="10" t="s">
        <v>652</v>
      </c>
      <c r="D58" s="10">
        <v>1</v>
      </c>
      <c r="E58" s="10" t="s">
        <v>652</v>
      </c>
      <c r="F58" s="10">
        <v>1</v>
      </c>
      <c r="G58" s="10" t="s">
        <v>652</v>
      </c>
      <c r="H58" s="10">
        <v>1</v>
      </c>
      <c r="I58" s="10" t="s">
        <v>652</v>
      </c>
      <c r="J58" s="10">
        <v>1</v>
      </c>
      <c r="K58" s="10" t="s">
        <v>652</v>
      </c>
      <c r="L58" s="10">
        <v>1</v>
      </c>
      <c r="M58" s="10" t="s">
        <v>652</v>
      </c>
      <c r="N58" s="10">
        <v>1</v>
      </c>
      <c r="O58" s="10" t="s">
        <v>6</v>
      </c>
      <c r="P58" s="10">
        <v>0</v>
      </c>
      <c r="Q58" s="10" t="s">
        <v>6</v>
      </c>
      <c r="R58" s="10">
        <v>0</v>
      </c>
      <c r="S58" s="10" t="s">
        <v>652</v>
      </c>
      <c r="T58" s="10">
        <v>1</v>
      </c>
      <c r="U58" s="10" t="s">
        <v>652</v>
      </c>
      <c r="V58" s="10">
        <v>1</v>
      </c>
      <c r="W58" s="10" t="s">
        <v>6</v>
      </c>
      <c r="X58" s="10">
        <v>0</v>
      </c>
      <c r="Y58" s="10" t="s">
        <v>652</v>
      </c>
      <c r="Z58" s="10">
        <v>1</v>
      </c>
      <c r="AA58" s="10" t="s">
        <v>6</v>
      </c>
      <c r="AB58" s="10">
        <v>0</v>
      </c>
      <c r="AC58" s="10" t="s">
        <v>652</v>
      </c>
      <c r="AD58" s="10">
        <v>1</v>
      </c>
      <c r="AE58" s="10" t="s">
        <v>652</v>
      </c>
      <c r="AF58" s="10">
        <v>1</v>
      </c>
      <c r="AG58" s="10" t="s">
        <v>6</v>
      </c>
      <c r="AH58" s="10">
        <v>0</v>
      </c>
      <c r="AI58" s="10" t="s">
        <v>652</v>
      </c>
      <c r="AJ58" s="10">
        <v>1</v>
      </c>
      <c r="AK58" s="10" t="s">
        <v>652</v>
      </c>
      <c r="AL58" s="10">
        <v>1</v>
      </c>
      <c r="AM58" s="10" t="s">
        <v>6</v>
      </c>
      <c r="AN58" s="63"/>
      <c r="AO58" s="150">
        <f t="shared" si="0"/>
        <v>13</v>
      </c>
      <c r="AP58" s="151" t="str">
        <f t="shared" si="1"/>
        <v>CATASTRÓFICO</v>
      </c>
    </row>
    <row r="59" spans="1:42" ht="60" x14ac:dyDescent="0.2">
      <c r="A59" s="59">
        <v>54</v>
      </c>
      <c r="B59" s="23" t="str">
        <f>+'1. Identificación del riesgo'!C63</f>
        <v>Ocultar en los informes de control interno irregularidades o deficiencias y/o conceptuar favorablemente, contrario a las evidencias con el fin de conseguir algún beneficio particular para si o para terceros.</v>
      </c>
      <c r="C59" s="10" t="s">
        <v>652</v>
      </c>
      <c r="D59" s="10">
        <v>1</v>
      </c>
      <c r="E59" s="10" t="s">
        <v>652</v>
      </c>
      <c r="F59" s="10">
        <v>1</v>
      </c>
      <c r="G59" s="10" t="s">
        <v>652</v>
      </c>
      <c r="H59" s="10">
        <v>1</v>
      </c>
      <c r="I59" s="10" t="s">
        <v>652</v>
      </c>
      <c r="J59" s="10">
        <v>1</v>
      </c>
      <c r="K59" s="10" t="s">
        <v>652</v>
      </c>
      <c r="L59" s="10">
        <v>1</v>
      </c>
      <c r="M59" s="10" t="s">
        <v>652</v>
      </c>
      <c r="N59" s="10">
        <v>1</v>
      </c>
      <c r="O59" s="10" t="s">
        <v>652</v>
      </c>
      <c r="P59" s="10">
        <v>1</v>
      </c>
      <c r="Q59" s="10" t="s">
        <v>6</v>
      </c>
      <c r="R59" s="10">
        <v>0</v>
      </c>
      <c r="S59" s="10" t="s">
        <v>6</v>
      </c>
      <c r="T59" s="10">
        <v>0</v>
      </c>
      <c r="U59" s="10" t="s">
        <v>652</v>
      </c>
      <c r="V59" s="10">
        <v>1</v>
      </c>
      <c r="W59" s="10" t="s">
        <v>652</v>
      </c>
      <c r="X59" s="10">
        <v>1</v>
      </c>
      <c r="Y59" s="10" t="s">
        <v>652</v>
      </c>
      <c r="Z59" s="10">
        <v>1</v>
      </c>
      <c r="AA59" s="10" t="s">
        <v>6</v>
      </c>
      <c r="AB59" s="10">
        <v>0</v>
      </c>
      <c r="AC59" s="10" t="s">
        <v>652</v>
      </c>
      <c r="AD59" s="10">
        <v>1</v>
      </c>
      <c r="AE59" s="10" t="s">
        <v>652</v>
      </c>
      <c r="AF59" s="10">
        <v>1</v>
      </c>
      <c r="AG59" s="10" t="s">
        <v>6</v>
      </c>
      <c r="AH59" s="10">
        <v>0</v>
      </c>
      <c r="AI59" s="10" t="s">
        <v>652</v>
      </c>
      <c r="AJ59" s="10">
        <v>1</v>
      </c>
      <c r="AK59" s="10" t="s">
        <v>652</v>
      </c>
      <c r="AL59" s="10">
        <v>1</v>
      </c>
      <c r="AM59" s="10" t="s">
        <v>6</v>
      </c>
      <c r="AN59" s="63"/>
      <c r="AO59" s="150">
        <f t="shared" si="0"/>
        <v>14</v>
      </c>
      <c r="AP59" s="151" t="str">
        <f t="shared" si="1"/>
        <v>CATASTRÓFICO</v>
      </c>
    </row>
    <row r="60" spans="1:42" ht="45" x14ac:dyDescent="0.2">
      <c r="A60" s="59">
        <v>55</v>
      </c>
      <c r="B60" s="23" t="str">
        <f>+'1. Identificación del riesgo'!C64</f>
        <v>Excluir de las visitas internas procesos o temas por petición de superiores, lideres de procesos o agentes externos, para ocultar irregularidades o deficiencias.</v>
      </c>
      <c r="C60" s="10" t="s">
        <v>652</v>
      </c>
      <c r="D60" s="10">
        <v>1</v>
      </c>
      <c r="E60" s="10" t="s">
        <v>652</v>
      </c>
      <c r="F60" s="10">
        <v>1</v>
      </c>
      <c r="G60" s="10" t="s">
        <v>652</v>
      </c>
      <c r="H60" s="10">
        <v>1</v>
      </c>
      <c r="I60" s="10" t="s">
        <v>652</v>
      </c>
      <c r="J60" s="10">
        <v>1</v>
      </c>
      <c r="K60" s="10" t="s">
        <v>652</v>
      </c>
      <c r="L60" s="10">
        <v>1</v>
      </c>
      <c r="M60" s="10" t="s">
        <v>652</v>
      </c>
      <c r="N60" s="10">
        <v>1</v>
      </c>
      <c r="O60" s="10" t="s">
        <v>652</v>
      </c>
      <c r="P60" s="10">
        <v>1</v>
      </c>
      <c r="Q60" s="10" t="s">
        <v>6</v>
      </c>
      <c r="R60" s="10">
        <v>0</v>
      </c>
      <c r="S60" s="10" t="s">
        <v>6</v>
      </c>
      <c r="T60" s="10">
        <v>0</v>
      </c>
      <c r="U60" s="10" t="s">
        <v>652</v>
      </c>
      <c r="V60" s="10">
        <v>1</v>
      </c>
      <c r="W60" s="10" t="s">
        <v>6</v>
      </c>
      <c r="X60" s="10">
        <v>0</v>
      </c>
      <c r="Y60" s="10" t="s">
        <v>652</v>
      </c>
      <c r="Z60" s="10">
        <v>1</v>
      </c>
      <c r="AA60" s="10" t="s">
        <v>6</v>
      </c>
      <c r="AB60" s="10">
        <v>0</v>
      </c>
      <c r="AC60" s="10" t="s">
        <v>6</v>
      </c>
      <c r="AD60" s="10">
        <v>0</v>
      </c>
      <c r="AE60" s="10" t="s">
        <v>652</v>
      </c>
      <c r="AF60" s="10">
        <v>1</v>
      </c>
      <c r="AG60" s="10" t="s">
        <v>6</v>
      </c>
      <c r="AH60" s="10">
        <v>0</v>
      </c>
      <c r="AI60" s="10" t="s">
        <v>652</v>
      </c>
      <c r="AJ60" s="10">
        <v>1</v>
      </c>
      <c r="AK60" s="10" t="s">
        <v>652</v>
      </c>
      <c r="AL60" s="10">
        <v>1</v>
      </c>
      <c r="AM60" s="10" t="s">
        <v>6</v>
      </c>
      <c r="AN60" s="63"/>
      <c r="AO60" s="150">
        <f t="shared" si="0"/>
        <v>12</v>
      </c>
      <c r="AP60" s="151" t="str">
        <f t="shared" si="1"/>
        <v>CATASTRÓFICO</v>
      </c>
    </row>
    <row r="61" spans="1:42" ht="30" x14ac:dyDescent="0.2">
      <c r="A61" s="59">
        <v>56</v>
      </c>
      <c r="B61" s="23" t="str">
        <f>+'1. Identificación del riesgo'!C65</f>
        <v>Manipular los informes reglamentarios (austeridad en el gasto, defensa judicial y/o PQRS) para ocultar deficiencias.</v>
      </c>
      <c r="C61" s="10" t="s">
        <v>652</v>
      </c>
      <c r="D61" s="10">
        <v>1</v>
      </c>
      <c r="E61" s="10" t="s">
        <v>652</v>
      </c>
      <c r="F61" s="10">
        <v>1</v>
      </c>
      <c r="G61" s="10" t="s">
        <v>652</v>
      </c>
      <c r="H61" s="10">
        <v>1</v>
      </c>
      <c r="I61" s="10" t="s">
        <v>652</v>
      </c>
      <c r="J61" s="10">
        <v>1</v>
      </c>
      <c r="K61" s="10" t="s">
        <v>652</v>
      </c>
      <c r="L61" s="10">
        <v>1</v>
      </c>
      <c r="M61" s="10" t="s">
        <v>652</v>
      </c>
      <c r="N61" s="10">
        <v>1</v>
      </c>
      <c r="O61" s="10" t="s">
        <v>652</v>
      </c>
      <c r="P61" s="10">
        <v>1</v>
      </c>
      <c r="Q61" s="10" t="s">
        <v>6</v>
      </c>
      <c r="R61" s="10">
        <v>0</v>
      </c>
      <c r="S61" s="10" t="s">
        <v>652</v>
      </c>
      <c r="T61" s="10">
        <v>1</v>
      </c>
      <c r="U61" s="10" t="s">
        <v>652</v>
      </c>
      <c r="V61" s="10">
        <v>1</v>
      </c>
      <c r="W61" s="10" t="s">
        <v>6</v>
      </c>
      <c r="X61" s="10">
        <v>0</v>
      </c>
      <c r="Y61" s="10" t="s">
        <v>652</v>
      </c>
      <c r="Z61" s="10">
        <v>1</v>
      </c>
      <c r="AA61" s="10" t="s">
        <v>6</v>
      </c>
      <c r="AB61" s="10">
        <v>0</v>
      </c>
      <c r="AC61" s="10" t="s">
        <v>652</v>
      </c>
      <c r="AD61" s="10">
        <v>1</v>
      </c>
      <c r="AE61" s="10" t="s">
        <v>652</v>
      </c>
      <c r="AF61" s="10">
        <v>1</v>
      </c>
      <c r="AG61" s="10" t="s">
        <v>6</v>
      </c>
      <c r="AH61" s="10">
        <v>0</v>
      </c>
      <c r="AI61" s="10" t="s">
        <v>652</v>
      </c>
      <c r="AJ61" s="10">
        <v>1</v>
      </c>
      <c r="AK61" s="10" t="s">
        <v>652</v>
      </c>
      <c r="AL61" s="10">
        <v>1</v>
      </c>
      <c r="AM61" s="10" t="s">
        <v>6</v>
      </c>
      <c r="AN61" s="63"/>
      <c r="AO61" s="150">
        <f t="shared" si="0"/>
        <v>14</v>
      </c>
      <c r="AP61" s="151" t="str">
        <f t="shared" si="1"/>
        <v>CATASTRÓFICO</v>
      </c>
    </row>
  </sheetData>
  <sheetProtection password="E8BB" sheet="1" objects="1" scenarios="1"/>
  <mergeCells count="6">
    <mergeCell ref="A1:AP1"/>
    <mergeCell ref="A2:AP2"/>
    <mergeCell ref="A3:A5"/>
    <mergeCell ref="B3:B5"/>
    <mergeCell ref="C3:AN3"/>
    <mergeCell ref="AO3:AP5"/>
  </mergeCells>
  <pageMargins left="0.7" right="0.7" top="1.1437007874015748" bottom="1.1437007874015748" header="0.75" footer="0.75"/>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MJ11"/>
  <sheetViews>
    <sheetView workbookViewId="0">
      <selection activeCell="G8" sqref="G8"/>
    </sheetView>
  </sheetViews>
  <sheetFormatPr baseColWidth="10" defaultRowHeight="15" x14ac:dyDescent="0.25"/>
  <cols>
    <col min="1" max="1" width="9.875" style="28" customWidth="1"/>
    <col min="2" max="2" width="13.125" style="28" customWidth="1"/>
    <col min="3" max="3" width="13.875" style="28" customWidth="1"/>
    <col min="4" max="4" width="18.25" style="28" customWidth="1"/>
    <col min="5" max="6" width="17" style="28" customWidth="1"/>
    <col min="7" max="7" width="16.25" style="28" customWidth="1"/>
    <col min="8" max="8" width="17.625" style="28" customWidth="1"/>
    <col min="9" max="1024" width="9.875" style="28" customWidth="1"/>
  </cols>
  <sheetData>
    <row r="3" spans="2:12" ht="15.75" customHeight="1" x14ac:dyDescent="0.25">
      <c r="B3" s="276" t="s">
        <v>734</v>
      </c>
      <c r="C3" s="276"/>
      <c r="D3" s="276"/>
      <c r="E3" s="276"/>
      <c r="F3" s="276"/>
      <c r="G3" s="276"/>
      <c r="H3" s="276"/>
    </row>
    <row r="4" spans="2:12" ht="15" customHeight="1" x14ac:dyDescent="0.25">
      <c r="B4" s="59" t="s">
        <v>23</v>
      </c>
      <c r="C4" s="59" t="s">
        <v>735</v>
      </c>
      <c r="D4" s="277" t="s">
        <v>736</v>
      </c>
      <c r="E4" s="277"/>
      <c r="F4" s="277"/>
      <c r="G4" s="277"/>
      <c r="H4" s="277"/>
      <c r="J4" s="64" t="s">
        <v>737</v>
      </c>
      <c r="K4" s="64" t="s">
        <v>738</v>
      </c>
      <c r="L4" s="64"/>
    </row>
    <row r="5" spans="2:12" ht="35.25" customHeight="1" x14ac:dyDescent="0.25">
      <c r="B5" s="59" t="s">
        <v>706</v>
      </c>
      <c r="C5" s="10">
        <v>5</v>
      </c>
      <c r="D5" s="65" t="s">
        <v>739</v>
      </c>
      <c r="E5" s="65" t="s">
        <v>188</v>
      </c>
      <c r="F5" s="66" t="s">
        <v>34</v>
      </c>
      <c r="G5" s="66" t="s">
        <v>34</v>
      </c>
      <c r="H5" s="66" t="s">
        <v>34</v>
      </c>
      <c r="J5" s="64">
        <v>3</v>
      </c>
      <c r="K5" s="64">
        <v>5</v>
      </c>
      <c r="L5" s="64"/>
    </row>
    <row r="6" spans="2:12" ht="36.75" customHeight="1" x14ac:dyDescent="0.25">
      <c r="B6" s="59" t="s">
        <v>703</v>
      </c>
      <c r="C6" s="10">
        <v>4</v>
      </c>
      <c r="D6" s="67" t="s">
        <v>270</v>
      </c>
      <c r="E6" s="65" t="s">
        <v>188</v>
      </c>
      <c r="F6" s="65" t="s">
        <v>740</v>
      </c>
      <c r="G6" s="66" t="s">
        <v>34</v>
      </c>
      <c r="H6" s="66" t="s">
        <v>34</v>
      </c>
      <c r="J6" s="64"/>
      <c r="K6" s="64"/>
      <c r="L6" s="64"/>
    </row>
    <row r="7" spans="2:12" ht="31.5" customHeight="1" x14ac:dyDescent="0.25">
      <c r="B7" s="59" t="s">
        <v>700</v>
      </c>
      <c r="C7" s="10">
        <v>3</v>
      </c>
      <c r="D7" s="68" t="s">
        <v>741</v>
      </c>
      <c r="E7" s="67" t="s">
        <v>270</v>
      </c>
      <c r="F7" s="65" t="s">
        <v>188</v>
      </c>
      <c r="G7" s="66" t="s">
        <v>34</v>
      </c>
      <c r="H7" s="66" t="s">
        <v>34</v>
      </c>
      <c r="J7" s="64"/>
      <c r="K7" s="64"/>
      <c r="L7" s="64"/>
    </row>
    <row r="8" spans="2:12" ht="30" customHeight="1" x14ac:dyDescent="0.25">
      <c r="B8" s="59" t="s">
        <v>697</v>
      </c>
      <c r="C8" s="10">
        <v>2</v>
      </c>
      <c r="D8" s="68" t="s">
        <v>741</v>
      </c>
      <c r="E8" s="68" t="s">
        <v>741</v>
      </c>
      <c r="F8" s="67" t="s">
        <v>270</v>
      </c>
      <c r="G8" s="65" t="s">
        <v>188</v>
      </c>
      <c r="H8" s="66" t="s">
        <v>34</v>
      </c>
      <c r="J8" s="64" t="s">
        <v>34</v>
      </c>
      <c r="K8" s="64"/>
      <c r="L8" s="64"/>
    </row>
    <row r="9" spans="2:12" ht="33" customHeight="1" x14ac:dyDescent="0.25">
      <c r="B9" s="59" t="s">
        <v>694</v>
      </c>
      <c r="C9" s="41">
        <v>1</v>
      </c>
      <c r="D9" s="68" t="s">
        <v>741</v>
      </c>
      <c r="E9" s="68" t="s">
        <v>741</v>
      </c>
      <c r="F9" s="67" t="s">
        <v>270</v>
      </c>
      <c r="G9" s="65" t="s">
        <v>188</v>
      </c>
      <c r="H9" s="66" t="s">
        <v>34</v>
      </c>
      <c r="J9" s="64"/>
      <c r="K9" s="64"/>
      <c r="L9" s="64"/>
    </row>
    <row r="10" spans="2:12" ht="27.75" customHeight="1" x14ac:dyDescent="0.25">
      <c r="B10" s="278" t="s">
        <v>24</v>
      </c>
      <c r="C10" s="278"/>
      <c r="D10" s="69" t="s">
        <v>742</v>
      </c>
      <c r="E10" s="69" t="s">
        <v>743</v>
      </c>
      <c r="F10" s="69" t="s">
        <v>744</v>
      </c>
      <c r="G10" s="69" t="s">
        <v>745</v>
      </c>
      <c r="H10" s="69" t="s">
        <v>746</v>
      </c>
      <c r="J10" s="64" t="s">
        <v>270</v>
      </c>
      <c r="K10" s="64"/>
      <c r="L10" s="64">
        <v>1</v>
      </c>
    </row>
    <row r="11" spans="2:12" ht="24.75" customHeight="1" x14ac:dyDescent="0.25">
      <c r="B11" s="278" t="s">
        <v>735</v>
      </c>
      <c r="C11" s="278"/>
      <c r="D11" s="70">
        <v>1</v>
      </c>
      <c r="E11" s="70">
        <v>2</v>
      </c>
      <c r="F11" s="70">
        <v>3</v>
      </c>
      <c r="G11" s="70">
        <v>4</v>
      </c>
      <c r="H11" s="70">
        <v>5</v>
      </c>
    </row>
  </sheetData>
  <mergeCells count="4">
    <mergeCell ref="B3:H3"/>
    <mergeCell ref="D4:H4"/>
    <mergeCell ref="B10:C10"/>
    <mergeCell ref="B11:C11"/>
  </mergeCells>
  <pageMargins left="0.7" right="0.7" top="1.1437007874015748" bottom="1.1437007874015748" header="0.75" footer="0.75"/>
  <pageSetup paperSize="0" fitToWidth="0" fitToHeight="0" orientation="portrait"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71"/>
  <sheetViews>
    <sheetView zoomScale="70" zoomScaleNormal="70" workbookViewId="0">
      <pane xSplit="1" ySplit="3" topLeftCell="B4" activePane="bottomRight" state="frozen"/>
      <selection pane="topRight" activeCell="B1" sqref="B1"/>
      <selection pane="bottomLeft" activeCell="A4" sqref="A4"/>
      <selection pane="bottomRight" activeCell="B4" sqref="B4:B6"/>
    </sheetView>
  </sheetViews>
  <sheetFormatPr baseColWidth="10" defaultRowHeight="15" x14ac:dyDescent="0.25"/>
  <cols>
    <col min="1" max="1" width="5.125" style="28" customWidth="1"/>
    <col min="2" max="2" width="51" style="28" customWidth="1"/>
    <col min="3" max="3" width="48.25" style="71" customWidth="1"/>
    <col min="4" max="4" width="27.75" style="28" customWidth="1"/>
    <col min="5" max="5" width="16.5" style="72" customWidth="1"/>
    <col min="6" max="6" width="59.75" style="71" customWidth="1"/>
    <col min="7" max="7" width="17.5" style="72" customWidth="1"/>
    <col min="8" max="8" width="30.125" style="72" customWidth="1"/>
    <col min="9" max="9" width="23.75" style="72" customWidth="1"/>
    <col min="10" max="10" width="40.125" style="28" customWidth="1"/>
    <col min="11" max="11" width="39.625" style="28" customWidth="1"/>
    <col min="12" max="12" width="51.5" style="28" customWidth="1"/>
    <col min="13" max="13" width="23" style="72" customWidth="1"/>
    <col min="14" max="1024" width="9.875" style="28" customWidth="1"/>
  </cols>
  <sheetData>
    <row r="1" spans="1:15" ht="15.75" x14ac:dyDescent="0.25">
      <c r="A1" s="270" t="s">
        <v>747</v>
      </c>
      <c r="B1" s="270"/>
      <c r="C1" s="270"/>
      <c r="D1" s="270"/>
      <c r="E1" s="270"/>
      <c r="F1" s="270"/>
      <c r="G1" s="270"/>
      <c r="H1" s="270"/>
      <c r="I1" s="270"/>
      <c r="J1" s="270"/>
      <c r="K1" s="270"/>
      <c r="L1" s="270"/>
      <c r="M1" s="270"/>
    </row>
    <row r="3" spans="1:15" s="71" customFormat="1" ht="30" x14ac:dyDescent="0.2">
      <c r="A3" s="73" t="s">
        <v>6</v>
      </c>
      <c r="B3" s="73" t="s">
        <v>666</v>
      </c>
      <c r="C3" s="74" t="s">
        <v>8</v>
      </c>
      <c r="D3" s="73" t="s">
        <v>25</v>
      </c>
      <c r="E3" s="73" t="s">
        <v>26</v>
      </c>
      <c r="F3" s="73" t="s">
        <v>14</v>
      </c>
      <c r="G3" s="73" t="s">
        <v>15</v>
      </c>
      <c r="H3" s="73" t="s">
        <v>748</v>
      </c>
      <c r="I3" s="73" t="s">
        <v>17</v>
      </c>
      <c r="J3" s="73" t="s">
        <v>18</v>
      </c>
      <c r="K3" s="73" t="s">
        <v>19</v>
      </c>
      <c r="L3" s="73" t="s">
        <v>20</v>
      </c>
      <c r="M3" s="75" t="s">
        <v>749</v>
      </c>
      <c r="N3" s="26"/>
      <c r="O3" s="26"/>
    </row>
    <row r="4" spans="1:15" ht="212.25" customHeight="1" x14ac:dyDescent="0.25">
      <c r="A4" s="283">
        <v>1</v>
      </c>
      <c r="B4" s="200" t="s">
        <v>29</v>
      </c>
      <c r="C4" s="13" t="s">
        <v>30</v>
      </c>
      <c r="D4" s="282" t="str">
        <f>+Mapa_de_Riesgo!I17</f>
        <v>Zona Extrema</v>
      </c>
      <c r="E4" s="22" t="s">
        <v>35</v>
      </c>
      <c r="F4" s="13" t="s">
        <v>750</v>
      </c>
      <c r="G4" s="10" t="s">
        <v>38</v>
      </c>
      <c r="H4" s="10" t="s">
        <v>1078</v>
      </c>
      <c r="I4" s="10" t="s">
        <v>39</v>
      </c>
      <c r="J4" s="181" t="s">
        <v>1093</v>
      </c>
      <c r="K4" s="13" t="s">
        <v>40</v>
      </c>
      <c r="L4" s="76" t="s">
        <v>41</v>
      </c>
      <c r="M4" s="10" t="s">
        <v>42</v>
      </c>
    </row>
    <row r="5" spans="1:15" ht="150" x14ac:dyDescent="0.25">
      <c r="A5" s="283"/>
      <c r="B5" s="200"/>
      <c r="C5" s="13" t="s">
        <v>43</v>
      </c>
      <c r="D5" s="282"/>
      <c r="E5" s="22" t="s">
        <v>35</v>
      </c>
      <c r="F5" s="13" t="s">
        <v>751</v>
      </c>
      <c r="G5" s="10" t="s">
        <v>38</v>
      </c>
      <c r="H5" s="10" t="s">
        <v>752</v>
      </c>
      <c r="I5" s="10" t="s">
        <v>45</v>
      </c>
      <c r="J5" s="13" t="s">
        <v>46</v>
      </c>
      <c r="K5" s="13" t="s">
        <v>47</v>
      </c>
      <c r="L5" s="76" t="s">
        <v>753</v>
      </c>
      <c r="M5" s="10" t="s">
        <v>48</v>
      </c>
    </row>
    <row r="6" spans="1:15" ht="177.75" customHeight="1" x14ac:dyDescent="0.25">
      <c r="A6" s="283"/>
      <c r="B6" s="200"/>
      <c r="C6" s="13" t="s">
        <v>49</v>
      </c>
      <c r="D6" s="282"/>
      <c r="E6" s="22" t="s">
        <v>35</v>
      </c>
      <c r="F6" s="13" t="s">
        <v>50</v>
      </c>
      <c r="G6" s="10" t="s">
        <v>38</v>
      </c>
      <c r="H6" s="10" t="s">
        <v>51</v>
      </c>
      <c r="I6" s="10" t="s">
        <v>45</v>
      </c>
      <c r="J6" s="13" t="s">
        <v>52</v>
      </c>
      <c r="K6" s="13" t="s">
        <v>53</v>
      </c>
      <c r="L6" s="76" t="s">
        <v>1079</v>
      </c>
      <c r="M6" s="10" t="s">
        <v>54</v>
      </c>
    </row>
    <row r="7" spans="1:15" ht="120" x14ac:dyDescent="0.25">
      <c r="A7" s="283">
        <v>2</v>
      </c>
      <c r="B7" s="208" t="s">
        <v>55</v>
      </c>
      <c r="C7" s="13" t="s">
        <v>56</v>
      </c>
      <c r="D7" s="282" t="str">
        <f>+Mapa_de_Riesgo!I20</f>
        <v>Zona Extrema</v>
      </c>
      <c r="E7" s="22" t="s">
        <v>35</v>
      </c>
      <c r="F7" s="77" t="s">
        <v>59</v>
      </c>
      <c r="G7" s="10" t="s">
        <v>38</v>
      </c>
      <c r="H7" s="10" t="s">
        <v>60</v>
      </c>
      <c r="I7" s="10" t="s">
        <v>61</v>
      </c>
      <c r="J7" s="13" t="s">
        <v>62</v>
      </c>
      <c r="K7" s="13" t="s">
        <v>63</v>
      </c>
      <c r="L7" s="76" t="s">
        <v>754</v>
      </c>
      <c r="M7" s="10" t="s">
        <v>64</v>
      </c>
    </row>
    <row r="8" spans="1:15" ht="90" x14ac:dyDescent="0.25">
      <c r="A8" s="283"/>
      <c r="B8" s="216"/>
      <c r="C8" s="13" t="s">
        <v>65</v>
      </c>
      <c r="D8" s="282"/>
      <c r="E8" s="22" t="s">
        <v>35</v>
      </c>
      <c r="F8" s="13" t="s">
        <v>66</v>
      </c>
      <c r="G8" s="10" t="s">
        <v>38</v>
      </c>
      <c r="H8" s="10" t="s">
        <v>67</v>
      </c>
      <c r="I8" s="10" t="s">
        <v>68</v>
      </c>
      <c r="J8" s="13" t="s">
        <v>69</v>
      </c>
      <c r="K8" s="13" t="s">
        <v>70</v>
      </c>
      <c r="L8" s="76" t="s">
        <v>71</v>
      </c>
      <c r="M8" s="10" t="s">
        <v>72</v>
      </c>
    </row>
    <row r="9" spans="1:15" ht="152.25" customHeight="1" x14ac:dyDescent="0.25">
      <c r="A9" s="283"/>
      <c r="B9" s="199"/>
      <c r="C9" s="13" t="s">
        <v>73</v>
      </c>
      <c r="D9" s="282"/>
      <c r="E9" s="22" t="s">
        <v>35</v>
      </c>
      <c r="F9" s="13" t="s">
        <v>1044</v>
      </c>
      <c r="G9" s="10" t="s">
        <v>38</v>
      </c>
      <c r="H9" s="10" t="s">
        <v>74</v>
      </c>
      <c r="I9" s="10" t="s">
        <v>75</v>
      </c>
      <c r="J9" s="13" t="s">
        <v>76</v>
      </c>
      <c r="K9" s="13" t="s">
        <v>77</v>
      </c>
      <c r="L9" s="76" t="s">
        <v>78</v>
      </c>
      <c r="M9" s="10" t="s">
        <v>755</v>
      </c>
    </row>
    <row r="10" spans="1:15" ht="172.5" customHeight="1" x14ac:dyDescent="0.25">
      <c r="A10" s="283">
        <v>3</v>
      </c>
      <c r="B10" s="208" t="s">
        <v>79</v>
      </c>
      <c r="C10" s="13" t="s">
        <v>80</v>
      </c>
      <c r="D10" s="282" t="str">
        <f>+Mapa_de_Riesgo!I23</f>
        <v>Zona Extrema</v>
      </c>
      <c r="E10" s="22" t="s">
        <v>35</v>
      </c>
      <c r="F10" s="13" t="s">
        <v>82</v>
      </c>
      <c r="G10" s="10" t="s">
        <v>38</v>
      </c>
      <c r="H10" s="10" t="s">
        <v>83</v>
      </c>
      <c r="I10" s="10" t="s">
        <v>75</v>
      </c>
      <c r="J10" s="13" t="s">
        <v>84</v>
      </c>
      <c r="K10" s="13" t="s">
        <v>85</v>
      </c>
      <c r="L10" s="76" t="s">
        <v>86</v>
      </c>
      <c r="M10" s="10" t="s">
        <v>87</v>
      </c>
    </row>
    <row r="11" spans="1:15" ht="56.25" customHeight="1" x14ac:dyDescent="0.25">
      <c r="A11" s="283"/>
      <c r="B11" s="216"/>
      <c r="C11" s="13">
        <v>0</v>
      </c>
      <c r="D11" s="282"/>
      <c r="E11" s="22" t="s">
        <v>35</v>
      </c>
      <c r="F11" s="13"/>
      <c r="G11" s="10"/>
      <c r="H11" s="10"/>
      <c r="I11" s="10"/>
      <c r="J11" s="78"/>
      <c r="K11" s="78"/>
      <c r="L11" s="79"/>
      <c r="M11" s="80"/>
    </row>
    <row r="12" spans="1:15" x14ac:dyDescent="0.25">
      <c r="A12" s="283"/>
      <c r="B12" s="199"/>
      <c r="C12" s="13">
        <v>0</v>
      </c>
      <c r="D12" s="282"/>
      <c r="E12" s="22" t="s">
        <v>35</v>
      </c>
      <c r="F12" s="13"/>
      <c r="G12" s="10"/>
      <c r="H12" s="81"/>
      <c r="I12" s="10"/>
      <c r="J12" s="78"/>
      <c r="K12" s="78"/>
      <c r="L12" s="79"/>
      <c r="M12" s="80"/>
    </row>
    <row r="13" spans="1:15" ht="180" customHeight="1" x14ac:dyDescent="0.25">
      <c r="A13" s="283">
        <v>4</v>
      </c>
      <c r="B13" s="200" t="s">
        <v>88</v>
      </c>
      <c r="C13" s="13" t="s">
        <v>89</v>
      </c>
      <c r="D13" s="282" t="str">
        <f>+Mapa_de_Riesgo!I26</f>
        <v>Zona Extrema</v>
      </c>
      <c r="E13" s="22" t="s">
        <v>35</v>
      </c>
      <c r="F13" s="13" t="s">
        <v>93</v>
      </c>
      <c r="G13" s="10" t="s">
        <v>38</v>
      </c>
      <c r="H13" s="10" t="s">
        <v>83</v>
      </c>
      <c r="I13" s="10" t="s">
        <v>75</v>
      </c>
      <c r="J13" s="13" t="s">
        <v>94</v>
      </c>
      <c r="K13" s="13" t="s">
        <v>95</v>
      </c>
      <c r="L13" s="76" t="s">
        <v>756</v>
      </c>
      <c r="M13" s="10" t="s">
        <v>96</v>
      </c>
    </row>
    <row r="14" spans="1:15" ht="119.1" customHeight="1" x14ac:dyDescent="0.25">
      <c r="A14" s="283"/>
      <c r="B14" s="200"/>
      <c r="C14" s="13" t="s">
        <v>97</v>
      </c>
      <c r="D14" s="282"/>
      <c r="E14" s="22" t="s">
        <v>35</v>
      </c>
      <c r="F14" s="13" t="s">
        <v>98</v>
      </c>
      <c r="G14" s="10" t="s">
        <v>99</v>
      </c>
      <c r="H14" s="10" t="s">
        <v>74</v>
      </c>
      <c r="I14" s="10" t="s">
        <v>45</v>
      </c>
      <c r="J14" s="13" t="s">
        <v>100</v>
      </c>
      <c r="K14" s="13" t="s">
        <v>757</v>
      </c>
      <c r="L14" s="76" t="s">
        <v>101</v>
      </c>
      <c r="M14" s="10" t="s">
        <v>102</v>
      </c>
    </row>
    <row r="15" spans="1:15" ht="102.4" customHeight="1" x14ac:dyDescent="0.25">
      <c r="A15" s="283"/>
      <c r="B15" s="200"/>
      <c r="C15" s="13" t="s">
        <v>103</v>
      </c>
      <c r="D15" s="282"/>
      <c r="E15" s="22" t="s">
        <v>35</v>
      </c>
      <c r="F15" s="77" t="s">
        <v>104</v>
      </c>
      <c r="G15" s="10" t="s">
        <v>38</v>
      </c>
      <c r="H15" s="10" t="s">
        <v>74</v>
      </c>
      <c r="I15" s="10" t="s">
        <v>105</v>
      </c>
      <c r="J15" s="13" t="s">
        <v>106</v>
      </c>
      <c r="K15" s="13" t="s">
        <v>107</v>
      </c>
      <c r="L15" s="76" t="s">
        <v>758</v>
      </c>
      <c r="M15" s="10" t="s">
        <v>108</v>
      </c>
    </row>
    <row r="16" spans="1:15" ht="93.75" customHeight="1" x14ac:dyDescent="0.25">
      <c r="A16" s="283">
        <v>5</v>
      </c>
      <c r="B16" s="200" t="s">
        <v>109</v>
      </c>
      <c r="C16" s="13" t="s">
        <v>110</v>
      </c>
      <c r="D16" s="282" t="s">
        <v>34</v>
      </c>
      <c r="E16" s="22" t="s">
        <v>35</v>
      </c>
      <c r="F16" s="13" t="s">
        <v>112</v>
      </c>
      <c r="G16" s="10" t="s">
        <v>38</v>
      </c>
      <c r="H16" s="10" t="s">
        <v>113</v>
      </c>
      <c r="I16" s="10" t="s">
        <v>114</v>
      </c>
      <c r="J16" s="13" t="s">
        <v>115</v>
      </c>
      <c r="K16" s="13" t="s">
        <v>116</v>
      </c>
      <c r="L16" s="76" t="s">
        <v>117</v>
      </c>
      <c r="M16" s="10" t="s">
        <v>118</v>
      </c>
    </row>
    <row r="17" spans="1:13" ht="246" customHeight="1" x14ac:dyDescent="0.25">
      <c r="A17" s="283"/>
      <c r="B17" s="200"/>
      <c r="C17" s="13" t="s">
        <v>119</v>
      </c>
      <c r="D17" s="282"/>
      <c r="E17" s="22" t="s">
        <v>35</v>
      </c>
      <c r="F17" s="13" t="s">
        <v>120</v>
      </c>
      <c r="G17" s="10" t="s">
        <v>38</v>
      </c>
      <c r="H17" s="10" t="s">
        <v>1045</v>
      </c>
      <c r="I17" s="10" t="s">
        <v>114</v>
      </c>
      <c r="J17" s="13" t="s">
        <v>759</v>
      </c>
      <c r="K17" s="13" t="s">
        <v>121</v>
      </c>
      <c r="L17" s="76" t="s">
        <v>122</v>
      </c>
      <c r="M17" s="10" t="s">
        <v>123</v>
      </c>
    </row>
    <row r="18" spans="1:13" ht="209.25" customHeight="1" x14ac:dyDescent="0.25">
      <c r="A18" s="283"/>
      <c r="B18" s="200"/>
      <c r="C18" s="13" t="s">
        <v>124</v>
      </c>
      <c r="D18" s="282"/>
      <c r="E18" s="22" t="s">
        <v>35</v>
      </c>
      <c r="F18" s="13" t="s">
        <v>760</v>
      </c>
      <c r="G18" s="10" t="s">
        <v>38</v>
      </c>
      <c r="H18" s="81" t="s">
        <v>126</v>
      </c>
      <c r="I18" s="10" t="s">
        <v>761</v>
      </c>
      <c r="J18" s="13" t="s">
        <v>127</v>
      </c>
      <c r="K18" s="13" t="s">
        <v>128</v>
      </c>
      <c r="L18" s="76" t="s">
        <v>762</v>
      </c>
      <c r="M18" s="10" t="s">
        <v>129</v>
      </c>
    </row>
    <row r="19" spans="1:13" ht="180" x14ac:dyDescent="0.25">
      <c r="A19" s="283">
        <v>6</v>
      </c>
      <c r="B19" s="200" t="s">
        <v>130</v>
      </c>
      <c r="C19" s="13" t="s">
        <v>131</v>
      </c>
      <c r="D19" s="282" t="s">
        <v>34</v>
      </c>
      <c r="E19" s="22" t="s">
        <v>35</v>
      </c>
      <c r="F19" s="77" t="s">
        <v>132</v>
      </c>
      <c r="G19" s="10" t="s">
        <v>38</v>
      </c>
      <c r="H19" s="10" t="s">
        <v>1046</v>
      </c>
      <c r="I19" s="10" t="s">
        <v>133</v>
      </c>
      <c r="J19" s="13" t="s">
        <v>134</v>
      </c>
      <c r="K19" s="13" t="s">
        <v>763</v>
      </c>
      <c r="L19" s="76" t="s">
        <v>135</v>
      </c>
      <c r="M19" s="10" t="s">
        <v>136</v>
      </c>
    </row>
    <row r="20" spans="1:13" ht="276" customHeight="1" x14ac:dyDescent="0.25">
      <c r="A20" s="283"/>
      <c r="B20" s="200"/>
      <c r="C20" s="13" t="s">
        <v>137</v>
      </c>
      <c r="D20" s="282"/>
      <c r="E20" s="22" t="s">
        <v>35</v>
      </c>
      <c r="F20" s="13" t="s">
        <v>138</v>
      </c>
      <c r="G20" s="10" t="s">
        <v>38</v>
      </c>
      <c r="H20" s="10" t="s">
        <v>1047</v>
      </c>
      <c r="I20" s="10" t="s">
        <v>764</v>
      </c>
      <c r="J20" s="13" t="s">
        <v>765</v>
      </c>
      <c r="K20" s="13" t="s">
        <v>139</v>
      </c>
      <c r="L20" s="76" t="s">
        <v>140</v>
      </c>
      <c r="M20" s="10" t="s">
        <v>141</v>
      </c>
    </row>
    <row r="21" spans="1:13" ht="197.25" customHeight="1" x14ac:dyDescent="0.25">
      <c r="A21" s="283"/>
      <c r="B21" s="200"/>
      <c r="C21" s="13" t="s">
        <v>142</v>
      </c>
      <c r="D21" s="282"/>
      <c r="E21" s="22" t="s">
        <v>35</v>
      </c>
      <c r="F21" s="82" t="s">
        <v>143</v>
      </c>
      <c r="G21" s="10" t="s">
        <v>38</v>
      </c>
      <c r="H21" s="10" t="s">
        <v>144</v>
      </c>
      <c r="I21" s="10" t="s">
        <v>145</v>
      </c>
      <c r="J21" s="13" t="s">
        <v>146</v>
      </c>
      <c r="K21" s="13" t="s">
        <v>147</v>
      </c>
      <c r="L21" s="76" t="s">
        <v>148</v>
      </c>
      <c r="M21" s="10" t="s">
        <v>149</v>
      </c>
    </row>
    <row r="22" spans="1:13" ht="157.5" customHeight="1" x14ac:dyDescent="0.25">
      <c r="A22" s="283">
        <v>7</v>
      </c>
      <c r="B22" s="200" t="s">
        <v>150</v>
      </c>
      <c r="C22" s="13" t="s">
        <v>151</v>
      </c>
      <c r="D22" s="282" t="s">
        <v>34</v>
      </c>
      <c r="E22" s="22" t="s">
        <v>35</v>
      </c>
      <c r="F22" s="13" t="s">
        <v>766</v>
      </c>
      <c r="G22" s="10" t="s">
        <v>38</v>
      </c>
      <c r="H22" s="10" t="s">
        <v>74</v>
      </c>
      <c r="I22" s="10" t="s">
        <v>75</v>
      </c>
      <c r="J22" s="13" t="s">
        <v>76</v>
      </c>
      <c r="K22" s="13" t="s">
        <v>77</v>
      </c>
      <c r="L22" s="76" t="s">
        <v>154</v>
      </c>
      <c r="M22" s="10" t="s">
        <v>755</v>
      </c>
    </row>
    <row r="23" spans="1:13" x14ac:dyDescent="0.25">
      <c r="A23" s="283"/>
      <c r="B23" s="200"/>
      <c r="C23" s="13">
        <v>0</v>
      </c>
      <c r="D23" s="282"/>
      <c r="E23" s="22" t="s">
        <v>35</v>
      </c>
      <c r="F23" s="78"/>
      <c r="G23" s="80"/>
      <c r="H23" s="80"/>
      <c r="I23" s="80"/>
      <c r="J23" s="78"/>
      <c r="K23" s="78"/>
      <c r="L23" s="79"/>
      <c r="M23" s="80"/>
    </row>
    <row r="24" spans="1:13" x14ac:dyDescent="0.25">
      <c r="A24" s="283"/>
      <c r="B24" s="200"/>
      <c r="C24" s="13">
        <v>0</v>
      </c>
      <c r="D24" s="282"/>
      <c r="E24" s="22" t="s">
        <v>35</v>
      </c>
      <c r="F24" s="78"/>
      <c r="G24" s="80"/>
      <c r="H24" s="80"/>
      <c r="I24" s="80"/>
      <c r="J24" s="78"/>
      <c r="K24" s="78"/>
      <c r="L24" s="79"/>
      <c r="M24" s="80"/>
    </row>
    <row r="25" spans="1:13" ht="105" x14ac:dyDescent="0.25">
      <c r="A25" s="283">
        <v>8</v>
      </c>
      <c r="B25" s="200" t="s">
        <v>157</v>
      </c>
      <c r="C25" s="13" t="s">
        <v>1042</v>
      </c>
      <c r="D25" s="282" t="s">
        <v>34</v>
      </c>
      <c r="E25" s="22" t="s">
        <v>35</v>
      </c>
      <c r="F25" s="13" t="s">
        <v>159</v>
      </c>
      <c r="G25" s="10" t="s">
        <v>38</v>
      </c>
      <c r="H25" s="10" t="s">
        <v>74</v>
      </c>
      <c r="I25" s="10" t="s">
        <v>161</v>
      </c>
      <c r="J25" s="13" t="s">
        <v>1048</v>
      </c>
      <c r="K25" s="13" t="s">
        <v>1049</v>
      </c>
      <c r="L25" s="76" t="s">
        <v>162</v>
      </c>
      <c r="M25" s="10" t="s">
        <v>163</v>
      </c>
    </row>
    <row r="26" spans="1:13" ht="105" x14ac:dyDescent="0.25">
      <c r="A26" s="283"/>
      <c r="B26" s="200"/>
      <c r="C26" s="13" t="s">
        <v>164</v>
      </c>
      <c r="D26" s="282"/>
      <c r="E26" s="22" t="s">
        <v>35</v>
      </c>
      <c r="F26" s="13" t="s">
        <v>766</v>
      </c>
      <c r="G26" s="10" t="s">
        <v>38</v>
      </c>
      <c r="H26" s="10" t="s">
        <v>74</v>
      </c>
      <c r="I26" s="10" t="s">
        <v>75</v>
      </c>
      <c r="J26" s="13" t="s">
        <v>76</v>
      </c>
      <c r="K26" s="13" t="s">
        <v>77</v>
      </c>
      <c r="L26" s="76" t="s">
        <v>78</v>
      </c>
      <c r="M26" s="10" t="s">
        <v>755</v>
      </c>
    </row>
    <row r="27" spans="1:13" x14ac:dyDescent="0.25">
      <c r="A27" s="283"/>
      <c r="B27" s="200"/>
      <c r="C27" s="13">
        <v>0</v>
      </c>
      <c r="D27" s="282"/>
      <c r="E27" s="22" t="s">
        <v>35</v>
      </c>
      <c r="F27" s="78"/>
      <c r="G27" s="80"/>
      <c r="H27" s="80"/>
      <c r="I27" s="80"/>
      <c r="J27" s="13"/>
      <c r="K27" s="13"/>
      <c r="L27" s="76"/>
      <c r="M27" s="80"/>
    </row>
    <row r="28" spans="1:13" ht="75" customHeight="1" x14ac:dyDescent="0.25">
      <c r="A28" s="283">
        <v>9</v>
      </c>
      <c r="B28" s="200" t="s">
        <v>165</v>
      </c>
      <c r="C28" s="13" t="s">
        <v>166</v>
      </c>
      <c r="D28" s="282" t="s">
        <v>34</v>
      </c>
      <c r="E28" s="22" t="s">
        <v>35</v>
      </c>
      <c r="F28" s="7" t="s">
        <v>168</v>
      </c>
      <c r="G28" s="10" t="s">
        <v>38</v>
      </c>
      <c r="H28" s="10" t="s">
        <v>1082</v>
      </c>
      <c r="I28" s="10" t="s">
        <v>169</v>
      </c>
      <c r="J28" s="13" t="s">
        <v>170</v>
      </c>
      <c r="K28" s="13" t="s">
        <v>171</v>
      </c>
      <c r="L28" s="76" t="s">
        <v>767</v>
      </c>
      <c r="M28" s="10" t="s">
        <v>172</v>
      </c>
    </row>
    <row r="29" spans="1:13" ht="105" x14ac:dyDescent="0.25">
      <c r="A29" s="283"/>
      <c r="B29" s="200"/>
      <c r="C29" s="13" t="s">
        <v>173</v>
      </c>
      <c r="D29" s="282"/>
      <c r="E29" s="22" t="s">
        <v>35</v>
      </c>
      <c r="F29" s="13" t="s">
        <v>174</v>
      </c>
      <c r="G29" s="10" t="s">
        <v>38</v>
      </c>
      <c r="H29" s="10" t="s">
        <v>74</v>
      </c>
      <c r="I29" s="10" t="s">
        <v>175</v>
      </c>
      <c r="J29" s="13" t="s">
        <v>76</v>
      </c>
      <c r="K29" s="13" t="s">
        <v>77</v>
      </c>
      <c r="L29" s="76" t="s">
        <v>768</v>
      </c>
      <c r="M29" s="10" t="s">
        <v>755</v>
      </c>
    </row>
    <row r="30" spans="1:13" x14ac:dyDescent="0.25">
      <c r="A30" s="283"/>
      <c r="B30" s="200"/>
      <c r="C30" s="13">
        <v>0</v>
      </c>
      <c r="D30" s="282"/>
      <c r="E30" s="22"/>
      <c r="F30" s="83"/>
      <c r="G30" s="80"/>
      <c r="H30" s="80"/>
      <c r="I30" s="80"/>
      <c r="J30" s="78"/>
      <c r="K30" s="78"/>
      <c r="L30" s="79"/>
      <c r="M30" s="80"/>
    </row>
    <row r="31" spans="1:13" ht="60" x14ac:dyDescent="0.25">
      <c r="A31" s="283">
        <v>10</v>
      </c>
      <c r="B31" s="200" t="s">
        <v>176</v>
      </c>
      <c r="C31" s="13" t="s">
        <v>177</v>
      </c>
      <c r="D31" s="282" t="s">
        <v>34</v>
      </c>
      <c r="E31" s="22" t="s">
        <v>35</v>
      </c>
      <c r="F31" s="7" t="s">
        <v>179</v>
      </c>
      <c r="G31" s="10" t="s">
        <v>38</v>
      </c>
      <c r="H31" s="10" t="s">
        <v>74</v>
      </c>
      <c r="I31" s="10" t="s">
        <v>180</v>
      </c>
      <c r="J31" s="13" t="s">
        <v>181</v>
      </c>
      <c r="K31" s="13" t="s">
        <v>1050</v>
      </c>
      <c r="L31" s="76" t="s">
        <v>769</v>
      </c>
      <c r="M31" s="10" t="s">
        <v>1051</v>
      </c>
    </row>
    <row r="32" spans="1:13" ht="120" customHeight="1" x14ac:dyDescent="0.25">
      <c r="A32" s="283"/>
      <c r="B32" s="200"/>
      <c r="C32" s="13" t="s">
        <v>182</v>
      </c>
      <c r="D32" s="282"/>
      <c r="E32" s="22" t="s">
        <v>35</v>
      </c>
      <c r="F32" s="13" t="s">
        <v>174</v>
      </c>
      <c r="G32" s="10" t="s">
        <v>38</v>
      </c>
      <c r="H32" s="10" t="s">
        <v>74</v>
      </c>
      <c r="I32" s="10" t="s">
        <v>75</v>
      </c>
      <c r="J32" s="13" t="s">
        <v>76</v>
      </c>
      <c r="K32" s="13" t="s">
        <v>77</v>
      </c>
      <c r="L32" s="76" t="s">
        <v>154</v>
      </c>
      <c r="M32" s="10" t="s">
        <v>755</v>
      </c>
    </row>
    <row r="33" spans="1:14" x14ac:dyDescent="0.25">
      <c r="A33" s="283"/>
      <c r="B33" s="200"/>
      <c r="C33" s="13">
        <v>0</v>
      </c>
      <c r="D33" s="282"/>
      <c r="E33" s="22"/>
      <c r="F33" s="83"/>
      <c r="G33" s="80"/>
      <c r="H33" s="80"/>
      <c r="I33" s="80"/>
      <c r="J33" s="78"/>
      <c r="K33" s="78"/>
      <c r="L33" s="79"/>
      <c r="M33" s="80"/>
    </row>
    <row r="34" spans="1:14" ht="193.5" customHeight="1" x14ac:dyDescent="0.25">
      <c r="A34" s="283">
        <v>11</v>
      </c>
      <c r="B34" s="200" t="s">
        <v>185</v>
      </c>
      <c r="C34" s="13" t="s">
        <v>186</v>
      </c>
      <c r="D34" s="282" t="s">
        <v>188</v>
      </c>
      <c r="E34" s="22" t="s">
        <v>35</v>
      </c>
      <c r="F34" s="7" t="s">
        <v>189</v>
      </c>
      <c r="G34" s="10" t="s">
        <v>99</v>
      </c>
      <c r="H34" s="10" t="s">
        <v>190</v>
      </c>
      <c r="I34" s="10" t="s">
        <v>191</v>
      </c>
      <c r="J34" s="13" t="s">
        <v>192</v>
      </c>
      <c r="K34" s="13" t="s">
        <v>193</v>
      </c>
      <c r="L34" s="76" t="s">
        <v>194</v>
      </c>
      <c r="M34" s="10" t="s">
        <v>195</v>
      </c>
    </row>
    <row r="35" spans="1:14" ht="120" customHeight="1" x14ac:dyDescent="0.25">
      <c r="A35" s="283"/>
      <c r="B35" s="200"/>
      <c r="C35" s="13" t="s">
        <v>196</v>
      </c>
      <c r="D35" s="282"/>
      <c r="E35" s="22" t="s">
        <v>35</v>
      </c>
      <c r="F35" s="13" t="s">
        <v>174</v>
      </c>
      <c r="G35" s="10" t="s">
        <v>38</v>
      </c>
      <c r="H35" s="10" t="s">
        <v>74</v>
      </c>
      <c r="I35" s="10" t="s">
        <v>75</v>
      </c>
      <c r="J35" s="13" t="s">
        <v>76</v>
      </c>
      <c r="K35" s="13" t="s">
        <v>77</v>
      </c>
      <c r="L35" s="76" t="s">
        <v>154</v>
      </c>
      <c r="M35" s="10" t="s">
        <v>755</v>
      </c>
    </row>
    <row r="36" spans="1:14" x14ac:dyDescent="0.25">
      <c r="A36" s="283"/>
      <c r="B36" s="200"/>
      <c r="C36" s="13">
        <v>0</v>
      </c>
      <c r="D36" s="282"/>
      <c r="E36" s="22"/>
      <c r="F36" s="83"/>
      <c r="G36" s="80"/>
      <c r="H36" s="80"/>
      <c r="I36" s="80"/>
      <c r="J36" s="78"/>
      <c r="K36" s="78"/>
      <c r="L36" s="79"/>
      <c r="M36" s="80"/>
    </row>
    <row r="37" spans="1:14" ht="75" x14ac:dyDescent="0.25">
      <c r="A37" s="283">
        <v>12</v>
      </c>
      <c r="B37" s="200" t="s">
        <v>197</v>
      </c>
      <c r="C37" s="13" t="s">
        <v>198</v>
      </c>
      <c r="D37" s="282" t="s">
        <v>34</v>
      </c>
      <c r="E37" s="22" t="s">
        <v>35</v>
      </c>
      <c r="F37" s="7" t="s">
        <v>200</v>
      </c>
      <c r="G37" s="10" t="s">
        <v>38</v>
      </c>
      <c r="H37" s="10" t="s">
        <v>74</v>
      </c>
      <c r="I37" s="10" t="s">
        <v>161</v>
      </c>
      <c r="J37" s="13" t="s">
        <v>201</v>
      </c>
      <c r="K37" s="84" t="s">
        <v>202</v>
      </c>
      <c r="L37" s="76" t="s">
        <v>203</v>
      </c>
      <c r="M37" s="10" t="s">
        <v>204</v>
      </c>
    </row>
    <row r="38" spans="1:14" ht="120" customHeight="1" x14ac:dyDescent="0.25">
      <c r="A38" s="283"/>
      <c r="B38" s="200"/>
      <c r="C38" s="13" t="s">
        <v>205</v>
      </c>
      <c r="D38" s="282"/>
      <c r="E38" s="22" t="s">
        <v>35</v>
      </c>
      <c r="F38" s="13" t="s">
        <v>174</v>
      </c>
      <c r="G38" s="10" t="s">
        <v>38</v>
      </c>
      <c r="H38" s="10" t="s">
        <v>160</v>
      </c>
      <c r="I38" s="10" t="s">
        <v>75</v>
      </c>
      <c r="J38" s="13" t="s">
        <v>76</v>
      </c>
      <c r="K38" s="13" t="s">
        <v>77</v>
      </c>
      <c r="L38" s="76" t="s">
        <v>154</v>
      </c>
      <c r="M38" s="10" t="s">
        <v>755</v>
      </c>
    </row>
    <row r="39" spans="1:14" ht="129" customHeight="1" x14ac:dyDescent="0.25">
      <c r="A39" s="283"/>
      <c r="B39" s="200"/>
      <c r="C39" s="13" t="s">
        <v>206</v>
      </c>
      <c r="D39" s="282"/>
      <c r="E39" s="22" t="s">
        <v>35</v>
      </c>
      <c r="F39" s="7" t="s">
        <v>207</v>
      </c>
      <c r="G39" s="10" t="s">
        <v>99</v>
      </c>
      <c r="H39" s="10" t="s">
        <v>208</v>
      </c>
      <c r="I39" s="10" t="s">
        <v>770</v>
      </c>
      <c r="J39" s="13" t="s">
        <v>209</v>
      </c>
      <c r="K39" s="13" t="s">
        <v>210</v>
      </c>
      <c r="L39" s="76" t="s">
        <v>203</v>
      </c>
      <c r="M39" s="10" t="s">
        <v>211</v>
      </c>
      <c r="N39" s="40"/>
    </row>
    <row r="40" spans="1:14" ht="240.75" customHeight="1" x14ac:dyDescent="0.25">
      <c r="A40" s="283">
        <v>13</v>
      </c>
      <c r="B40" s="200" t="s">
        <v>212</v>
      </c>
      <c r="C40" s="13" t="s">
        <v>213</v>
      </c>
      <c r="D40" s="282" t="s">
        <v>34</v>
      </c>
      <c r="E40" s="22" t="s">
        <v>35</v>
      </c>
      <c r="F40" s="13" t="s">
        <v>174</v>
      </c>
      <c r="G40" s="10" t="s">
        <v>38</v>
      </c>
      <c r="H40" s="10" t="s">
        <v>74</v>
      </c>
      <c r="I40" s="10" t="s">
        <v>75</v>
      </c>
      <c r="J40" s="13" t="s">
        <v>76</v>
      </c>
      <c r="K40" s="13" t="s">
        <v>77</v>
      </c>
      <c r="L40" s="76" t="s">
        <v>154</v>
      </c>
      <c r="M40" s="10" t="s">
        <v>755</v>
      </c>
    </row>
    <row r="41" spans="1:14" ht="45" x14ac:dyDescent="0.25">
      <c r="A41" s="283"/>
      <c r="B41" s="200"/>
      <c r="C41" s="13" t="s">
        <v>214</v>
      </c>
      <c r="D41" s="282"/>
      <c r="E41" s="22" t="s">
        <v>35</v>
      </c>
      <c r="F41" s="7" t="s">
        <v>215</v>
      </c>
      <c r="G41" s="10" t="s">
        <v>38</v>
      </c>
      <c r="H41" s="10" t="s">
        <v>216</v>
      </c>
      <c r="I41" s="10" t="s">
        <v>217</v>
      </c>
      <c r="J41" s="13" t="s">
        <v>218</v>
      </c>
      <c r="K41" s="13" t="s">
        <v>219</v>
      </c>
      <c r="L41" s="76" t="s">
        <v>220</v>
      </c>
      <c r="M41" s="10" t="s">
        <v>221</v>
      </c>
    </row>
    <row r="42" spans="1:14" x14ac:dyDescent="0.25">
      <c r="A42" s="283"/>
      <c r="B42" s="200"/>
      <c r="C42" s="13">
        <v>0</v>
      </c>
      <c r="D42" s="282"/>
      <c r="E42" s="22"/>
      <c r="F42" s="85"/>
      <c r="G42" s="86"/>
      <c r="H42" s="86"/>
      <c r="I42" s="86"/>
      <c r="J42" s="87"/>
      <c r="K42" s="87"/>
      <c r="L42" s="88"/>
      <c r="M42" s="80"/>
    </row>
    <row r="43" spans="1:14" ht="45" x14ac:dyDescent="0.25">
      <c r="A43" s="283">
        <v>14</v>
      </c>
      <c r="B43" s="287" t="s">
        <v>222</v>
      </c>
      <c r="C43" s="13" t="s">
        <v>223</v>
      </c>
      <c r="D43" s="282" t="s">
        <v>34</v>
      </c>
      <c r="E43" s="22" t="s">
        <v>35</v>
      </c>
      <c r="F43" s="7" t="s">
        <v>225</v>
      </c>
      <c r="G43" s="10" t="s">
        <v>99</v>
      </c>
      <c r="H43" s="10" t="s">
        <v>216</v>
      </c>
      <c r="I43" s="10" t="s">
        <v>226</v>
      </c>
      <c r="J43" s="13" t="s">
        <v>227</v>
      </c>
      <c r="K43" s="13" t="s">
        <v>228</v>
      </c>
      <c r="L43" s="76" t="s">
        <v>771</v>
      </c>
      <c r="M43" s="10" t="s">
        <v>229</v>
      </c>
    </row>
    <row r="44" spans="1:14" ht="90" x14ac:dyDescent="0.25">
      <c r="A44" s="283"/>
      <c r="B44" s="287"/>
      <c r="C44" s="13" t="s">
        <v>230</v>
      </c>
      <c r="D44" s="282"/>
      <c r="E44" s="22" t="s">
        <v>35</v>
      </c>
      <c r="F44" s="7" t="s">
        <v>231</v>
      </c>
      <c r="G44" s="10" t="s">
        <v>38</v>
      </c>
      <c r="H44" s="10" t="s">
        <v>232</v>
      </c>
      <c r="I44" s="10" t="s">
        <v>217</v>
      </c>
      <c r="J44" s="13" t="s">
        <v>233</v>
      </c>
      <c r="K44" s="13" t="s">
        <v>233</v>
      </c>
      <c r="L44" s="76" t="s">
        <v>234</v>
      </c>
      <c r="M44" s="10" t="s">
        <v>235</v>
      </c>
    </row>
    <row r="45" spans="1:14" x14ac:dyDescent="0.25">
      <c r="A45" s="283"/>
      <c r="B45" s="287"/>
      <c r="C45" s="13">
        <v>0</v>
      </c>
      <c r="D45" s="282"/>
      <c r="E45" s="22" t="s">
        <v>35</v>
      </c>
      <c r="F45" s="78"/>
      <c r="G45" s="80"/>
      <c r="H45" s="80"/>
      <c r="I45" s="80"/>
      <c r="J45" s="78"/>
      <c r="K45" s="78"/>
      <c r="L45" s="79"/>
      <c r="M45" s="80"/>
    </row>
    <row r="46" spans="1:14" ht="105" x14ac:dyDescent="0.25">
      <c r="A46" s="283">
        <v>15</v>
      </c>
      <c r="B46" s="200" t="s">
        <v>236</v>
      </c>
      <c r="C46" s="13" t="s">
        <v>213</v>
      </c>
      <c r="D46" s="282" t="s">
        <v>34</v>
      </c>
      <c r="E46" s="22" t="s">
        <v>35</v>
      </c>
      <c r="F46" s="13" t="s">
        <v>174</v>
      </c>
      <c r="G46" s="10" t="s">
        <v>38</v>
      </c>
      <c r="H46" s="10" t="s">
        <v>74</v>
      </c>
      <c r="I46" s="10" t="s">
        <v>175</v>
      </c>
      <c r="J46" s="13" t="s">
        <v>76</v>
      </c>
      <c r="K46" s="13" t="s">
        <v>77</v>
      </c>
      <c r="L46" s="76" t="s">
        <v>154</v>
      </c>
      <c r="M46" s="10" t="s">
        <v>755</v>
      </c>
    </row>
    <row r="47" spans="1:14" x14ac:dyDescent="0.25">
      <c r="A47" s="283"/>
      <c r="B47" s="200"/>
      <c r="C47" s="13">
        <v>0</v>
      </c>
      <c r="D47" s="282"/>
      <c r="E47" s="89"/>
      <c r="J47" s="71"/>
      <c r="K47" s="71"/>
      <c r="L47" s="71"/>
      <c r="M47" s="90"/>
    </row>
    <row r="48" spans="1:14" x14ac:dyDescent="0.25">
      <c r="A48" s="283"/>
      <c r="B48" s="200"/>
      <c r="C48" s="13">
        <v>0</v>
      </c>
      <c r="D48" s="282"/>
      <c r="E48" s="22"/>
      <c r="F48" s="78"/>
      <c r="G48" s="80"/>
      <c r="H48" s="80"/>
      <c r="I48" s="80"/>
      <c r="J48" s="78"/>
      <c r="K48" s="78"/>
      <c r="L48" s="79"/>
      <c r="M48" s="80"/>
    </row>
    <row r="49" spans="1:13" ht="124.5" customHeight="1" x14ac:dyDescent="0.25">
      <c r="A49" s="283">
        <v>16</v>
      </c>
      <c r="B49" s="200" t="s">
        <v>238</v>
      </c>
      <c r="C49" s="13" t="s">
        <v>239</v>
      </c>
      <c r="D49" s="282" t="s">
        <v>34</v>
      </c>
      <c r="E49" s="22" t="s">
        <v>35</v>
      </c>
      <c r="F49" s="7" t="s">
        <v>241</v>
      </c>
      <c r="G49" s="10" t="s">
        <v>99</v>
      </c>
      <c r="H49" s="10" t="s">
        <v>242</v>
      </c>
      <c r="I49" s="10" t="s">
        <v>217</v>
      </c>
      <c r="J49" s="13" t="s">
        <v>243</v>
      </c>
      <c r="K49" s="13" t="s">
        <v>244</v>
      </c>
      <c r="L49" s="76" t="s">
        <v>245</v>
      </c>
      <c r="M49" s="10" t="s">
        <v>246</v>
      </c>
    </row>
    <row r="50" spans="1:13" ht="136.5" customHeight="1" x14ac:dyDescent="0.25">
      <c r="A50" s="283"/>
      <c r="B50" s="200"/>
      <c r="C50" s="13" t="s">
        <v>247</v>
      </c>
      <c r="D50" s="282"/>
      <c r="E50" s="22" t="s">
        <v>35</v>
      </c>
      <c r="F50" s="13" t="s">
        <v>174</v>
      </c>
      <c r="G50" s="10" t="s">
        <v>38</v>
      </c>
      <c r="H50" s="10" t="s">
        <v>74</v>
      </c>
      <c r="I50" s="10" t="s">
        <v>75</v>
      </c>
      <c r="J50" s="13" t="s">
        <v>76</v>
      </c>
      <c r="K50" s="13" t="s">
        <v>77</v>
      </c>
      <c r="L50" s="76" t="s">
        <v>154</v>
      </c>
      <c r="M50" s="10" t="s">
        <v>755</v>
      </c>
    </row>
    <row r="51" spans="1:13" x14ac:dyDescent="0.25">
      <c r="A51" s="283"/>
      <c r="B51" s="200"/>
      <c r="C51" s="13">
        <v>0</v>
      </c>
      <c r="D51" s="282"/>
      <c r="E51" s="22"/>
      <c r="F51" s="83"/>
      <c r="G51" s="80"/>
      <c r="H51" s="80"/>
      <c r="I51" s="80"/>
      <c r="J51" s="78"/>
      <c r="K51" s="78"/>
      <c r="L51" s="79"/>
      <c r="M51" s="80"/>
    </row>
    <row r="52" spans="1:13" ht="90" x14ac:dyDescent="0.25">
      <c r="A52" s="283">
        <v>17</v>
      </c>
      <c r="B52" s="200" t="s">
        <v>248</v>
      </c>
      <c r="C52" s="13" t="s">
        <v>249</v>
      </c>
      <c r="D52" s="282" t="s">
        <v>34</v>
      </c>
      <c r="E52" s="22" t="s">
        <v>35</v>
      </c>
      <c r="F52" s="7" t="s">
        <v>251</v>
      </c>
      <c r="G52" s="10" t="s">
        <v>99</v>
      </c>
      <c r="H52" s="10" t="s">
        <v>216</v>
      </c>
      <c r="I52" s="10" t="s">
        <v>226</v>
      </c>
      <c r="J52" s="13" t="s">
        <v>252</v>
      </c>
      <c r="K52" s="13" t="s">
        <v>253</v>
      </c>
      <c r="L52" s="76" t="s">
        <v>254</v>
      </c>
      <c r="M52" s="10" t="s">
        <v>255</v>
      </c>
    </row>
    <row r="53" spans="1:13" ht="105" customHeight="1" x14ac:dyDescent="0.25">
      <c r="A53" s="283"/>
      <c r="B53" s="200"/>
      <c r="C53" s="13" t="s">
        <v>256</v>
      </c>
      <c r="D53" s="282"/>
      <c r="E53" s="22" t="s">
        <v>35</v>
      </c>
      <c r="F53" s="7" t="s">
        <v>174</v>
      </c>
      <c r="G53" s="10" t="s">
        <v>38</v>
      </c>
      <c r="H53" s="10" t="s">
        <v>74</v>
      </c>
      <c r="I53" s="10" t="s">
        <v>75</v>
      </c>
      <c r="J53" s="13" t="s">
        <v>76</v>
      </c>
      <c r="K53" s="13" t="s">
        <v>77</v>
      </c>
      <c r="L53" s="76" t="s">
        <v>154</v>
      </c>
      <c r="M53" s="10" t="s">
        <v>755</v>
      </c>
    </row>
    <row r="54" spans="1:13" x14ac:dyDescent="0.25">
      <c r="A54" s="283"/>
      <c r="B54" s="200"/>
      <c r="C54" s="13">
        <v>0</v>
      </c>
      <c r="D54" s="282"/>
      <c r="E54" s="22"/>
      <c r="F54" s="78"/>
      <c r="G54" s="80"/>
      <c r="H54" s="80"/>
      <c r="I54" s="80"/>
      <c r="J54" s="78"/>
      <c r="K54" s="78"/>
      <c r="L54" s="79"/>
      <c r="M54" s="80"/>
    </row>
    <row r="55" spans="1:13" ht="39" customHeight="1" x14ac:dyDescent="0.25">
      <c r="A55" s="283">
        <v>18</v>
      </c>
      <c r="B55" s="213" t="s">
        <v>257</v>
      </c>
      <c r="C55" s="13" t="s">
        <v>186</v>
      </c>
      <c r="D55" s="282" t="s">
        <v>188</v>
      </c>
      <c r="E55" s="22" t="s">
        <v>35</v>
      </c>
      <c r="F55" s="7" t="s">
        <v>259</v>
      </c>
      <c r="G55" s="10" t="s">
        <v>38</v>
      </c>
      <c r="H55" s="10" t="s">
        <v>216</v>
      </c>
      <c r="I55" s="90" t="s">
        <v>226</v>
      </c>
      <c r="J55" s="13" t="s">
        <v>260</v>
      </c>
      <c r="K55" s="213" t="s">
        <v>261</v>
      </c>
      <c r="L55" s="76" t="s">
        <v>262</v>
      </c>
      <c r="M55" s="10" t="s">
        <v>263</v>
      </c>
    </row>
    <row r="56" spans="1:13" ht="62.25" customHeight="1" x14ac:dyDescent="0.25">
      <c r="A56" s="283"/>
      <c r="B56" s="213"/>
      <c r="C56" s="13" t="s">
        <v>264</v>
      </c>
      <c r="D56" s="282"/>
      <c r="E56" s="22" t="s">
        <v>35</v>
      </c>
      <c r="F56" s="7" t="s">
        <v>265</v>
      </c>
      <c r="G56" s="10" t="s">
        <v>38</v>
      </c>
      <c r="H56" s="10" t="s">
        <v>216</v>
      </c>
      <c r="I56" s="90" t="s">
        <v>217</v>
      </c>
      <c r="J56" s="13" t="s">
        <v>266</v>
      </c>
      <c r="K56" s="213"/>
      <c r="L56" s="76" t="s">
        <v>262</v>
      </c>
      <c r="M56" s="10" t="s">
        <v>263</v>
      </c>
    </row>
    <row r="57" spans="1:13" ht="54.75" customHeight="1" x14ac:dyDescent="0.25">
      <c r="A57" s="283"/>
      <c r="B57" s="213"/>
      <c r="C57" s="13" t="s">
        <v>247</v>
      </c>
      <c r="D57" s="282"/>
      <c r="E57" s="22"/>
      <c r="F57" s="91"/>
      <c r="G57" s="10"/>
      <c r="H57" s="90"/>
      <c r="I57" s="90"/>
      <c r="J57" s="92"/>
      <c r="K57" s="92"/>
      <c r="L57" s="92"/>
      <c r="M57" s="90"/>
    </row>
    <row r="58" spans="1:13" ht="56.25" customHeight="1" x14ac:dyDescent="0.25">
      <c r="A58" s="283">
        <v>19</v>
      </c>
      <c r="B58" s="213" t="s">
        <v>267</v>
      </c>
      <c r="C58" s="13" t="s">
        <v>268</v>
      </c>
      <c r="D58" s="284" t="s">
        <v>270</v>
      </c>
      <c r="E58" s="22" t="s">
        <v>945</v>
      </c>
      <c r="F58" s="7" t="s">
        <v>271</v>
      </c>
      <c r="G58" s="10" t="s">
        <v>38</v>
      </c>
      <c r="H58" s="10" t="s">
        <v>216</v>
      </c>
      <c r="I58" s="90" t="s">
        <v>226</v>
      </c>
      <c r="J58" s="213" t="s">
        <v>272</v>
      </c>
      <c r="K58" s="213" t="s">
        <v>772</v>
      </c>
      <c r="L58" s="76" t="s">
        <v>273</v>
      </c>
      <c r="M58" s="10" t="s">
        <v>274</v>
      </c>
    </row>
    <row r="59" spans="1:13" ht="32.25" customHeight="1" x14ac:dyDescent="0.25">
      <c r="A59" s="283"/>
      <c r="B59" s="213"/>
      <c r="C59" s="13" t="s">
        <v>275</v>
      </c>
      <c r="D59" s="284"/>
      <c r="E59" s="22"/>
      <c r="F59" s="91"/>
      <c r="G59" s="10"/>
      <c r="H59" s="90"/>
      <c r="I59" s="90"/>
      <c r="J59" s="213"/>
      <c r="K59" s="213"/>
      <c r="L59" s="92"/>
      <c r="M59" s="90"/>
    </row>
    <row r="60" spans="1:13" ht="45" customHeight="1" x14ac:dyDescent="0.25">
      <c r="A60" s="283"/>
      <c r="B60" s="213"/>
      <c r="C60" s="13" t="s">
        <v>247</v>
      </c>
      <c r="D60" s="284"/>
      <c r="E60" s="22"/>
      <c r="F60" s="91"/>
      <c r="G60" s="10"/>
      <c r="H60" s="90"/>
      <c r="I60" s="90"/>
      <c r="J60" s="213"/>
      <c r="K60" s="213"/>
      <c r="L60" s="92"/>
      <c r="M60" s="90"/>
    </row>
    <row r="61" spans="1:13" ht="45" customHeight="1" x14ac:dyDescent="0.25">
      <c r="A61" s="283">
        <v>20</v>
      </c>
      <c r="B61" s="213" t="s">
        <v>276</v>
      </c>
      <c r="C61" s="76" t="s">
        <v>277</v>
      </c>
      <c r="D61" s="282" t="s">
        <v>188</v>
      </c>
      <c r="E61" s="22" t="s">
        <v>35</v>
      </c>
      <c r="F61" s="7" t="s">
        <v>279</v>
      </c>
      <c r="G61" s="10" t="s">
        <v>38</v>
      </c>
      <c r="H61" s="10" t="s">
        <v>216</v>
      </c>
      <c r="I61" s="90" t="s">
        <v>217</v>
      </c>
      <c r="J61" s="213" t="s">
        <v>280</v>
      </c>
      <c r="K61" s="213" t="s">
        <v>281</v>
      </c>
      <c r="L61" s="76" t="s">
        <v>282</v>
      </c>
      <c r="M61" s="10" t="s">
        <v>283</v>
      </c>
    </row>
    <row r="62" spans="1:13" ht="45" customHeight="1" x14ac:dyDescent="0.25">
      <c r="A62" s="283"/>
      <c r="B62" s="213"/>
      <c r="C62" s="76" t="s">
        <v>196</v>
      </c>
      <c r="D62" s="282"/>
      <c r="E62" s="22"/>
      <c r="F62" s="91"/>
      <c r="G62" s="10"/>
      <c r="H62" s="90"/>
      <c r="I62" s="90"/>
      <c r="J62" s="213"/>
      <c r="K62" s="213"/>
      <c r="L62" s="92"/>
      <c r="M62" s="90"/>
    </row>
    <row r="63" spans="1:13" ht="56.25" customHeight="1" x14ac:dyDescent="0.25">
      <c r="A63" s="283"/>
      <c r="B63" s="213"/>
      <c r="C63" s="76">
        <v>0</v>
      </c>
      <c r="D63" s="282"/>
      <c r="E63" s="93"/>
      <c r="F63" s="91"/>
      <c r="G63" s="10"/>
      <c r="H63" s="90"/>
      <c r="I63" s="90"/>
      <c r="J63" s="213"/>
      <c r="K63" s="213"/>
      <c r="L63" s="92"/>
      <c r="M63" s="90"/>
    </row>
    <row r="64" spans="1:13" ht="60" x14ac:dyDescent="0.25">
      <c r="A64" s="283">
        <v>21</v>
      </c>
      <c r="B64" s="200" t="s">
        <v>286</v>
      </c>
      <c r="C64" s="13" t="s">
        <v>287</v>
      </c>
      <c r="D64" s="286" t="s">
        <v>188</v>
      </c>
      <c r="E64" s="22" t="s">
        <v>35</v>
      </c>
      <c r="F64" s="7" t="s">
        <v>289</v>
      </c>
      <c r="G64" s="10" t="s">
        <v>38</v>
      </c>
      <c r="H64" s="10" t="s">
        <v>290</v>
      </c>
      <c r="I64" s="10" t="s">
        <v>291</v>
      </c>
      <c r="J64" s="13" t="s">
        <v>292</v>
      </c>
      <c r="K64" s="13" t="s">
        <v>293</v>
      </c>
      <c r="L64" s="76" t="s">
        <v>294</v>
      </c>
      <c r="M64" s="10" t="s">
        <v>1083</v>
      </c>
    </row>
    <row r="65" spans="1:13" ht="105" x14ac:dyDescent="0.25">
      <c r="A65" s="283"/>
      <c r="B65" s="200"/>
      <c r="C65" s="13" t="s">
        <v>295</v>
      </c>
      <c r="D65" s="286"/>
      <c r="E65" s="22" t="s">
        <v>35</v>
      </c>
      <c r="F65" s="7" t="s">
        <v>296</v>
      </c>
      <c r="G65" s="10" t="s">
        <v>38</v>
      </c>
      <c r="H65" s="10" t="s">
        <v>290</v>
      </c>
      <c r="I65" s="10" t="s">
        <v>217</v>
      </c>
      <c r="J65" s="13" t="s">
        <v>297</v>
      </c>
      <c r="K65" s="13" t="s">
        <v>298</v>
      </c>
      <c r="L65" s="76" t="s">
        <v>294</v>
      </c>
      <c r="M65" s="10" t="s">
        <v>299</v>
      </c>
    </row>
    <row r="66" spans="1:13" x14ac:dyDescent="0.25">
      <c r="A66" s="283"/>
      <c r="B66" s="200"/>
      <c r="C66" s="13">
        <v>0</v>
      </c>
      <c r="D66" s="286"/>
      <c r="E66" s="22"/>
      <c r="F66" s="78"/>
      <c r="G66" s="80"/>
      <c r="H66" s="80"/>
      <c r="I66" s="80"/>
      <c r="J66" s="78"/>
      <c r="K66" s="78"/>
      <c r="L66" s="79"/>
      <c r="M66" s="80"/>
    </row>
    <row r="67" spans="1:13" ht="105" customHeight="1" x14ac:dyDescent="0.25">
      <c r="A67" s="283">
        <v>22</v>
      </c>
      <c r="B67" s="200" t="s">
        <v>300</v>
      </c>
      <c r="C67" s="13" t="s">
        <v>301</v>
      </c>
      <c r="D67" s="282" t="s">
        <v>188</v>
      </c>
      <c r="E67" s="22" t="s">
        <v>35</v>
      </c>
      <c r="F67" s="13" t="s">
        <v>174</v>
      </c>
      <c r="G67" s="10" t="s">
        <v>38</v>
      </c>
      <c r="H67" s="10" t="s">
        <v>74</v>
      </c>
      <c r="I67" s="10" t="s">
        <v>75</v>
      </c>
      <c r="J67" s="13" t="s">
        <v>76</v>
      </c>
      <c r="K67" s="13" t="s">
        <v>77</v>
      </c>
      <c r="L67" s="76" t="s">
        <v>154</v>
      </c>
      <c r="M67" s="10" t="s">
        <v>755</v>
      </c>
    </row>
    <row r="68" spans="1:13" ht="105" customHeight="1" x14ac:dyDescent="0.25">
      <c r="A68" s="283"/>
      <c r="B68" s="200"/>
      <c r="C68" s="13" t="s">
        <v>303</v>
      </c>
      <c r="D68" s="282"/>
      <c r="E68" s="22" t="s">
        <v>35</v>
      </c>
      <c r="F68" s="13" t="s">
        <v>174</v>
      </c>
      <c r="G68" s="10" t="s">
        <v>38</v>
      </c>
      <c r="H68" s="10" t="s">
        <v>74</v>
      </c>
      <c r="I68" s="10" t="s">
        <v>75</v>
      </c>
      <c r="J68" s="13" t="s">
        <v>76</v>
      </c>
      <c r="K68" s="13" t="s">
        <v>77</v>
      </c>
      <c r="L68" s="76" t="s">
        <v>154</v>
      </c>
      <c r="M68" s="10" t="s">
        <v>755</v>
      </c>
    </row>
    <row r="69" spans="1:13" x14ac:dyDescent="0.25">
      <c r="A69" s="283"/>
      <c r="B69" s="200"/>
      <c r="C69" s="13">
        <v>0</v>
      </c>
      <c r="D69" s="282"/>
      <c r="E69" s="22"/>
      <c r="F69" s="83"/>
      <c r="G69" s="80"/>
      <c r="H69" s="80"/>
      <c r="I69" s="80"/>
      <c r="J69" s="78"/>
      <c r="K69" s="78"/>
      <c r="L69" s="79"/>
      <c r="M69" s="80"/>
    </row>
    <row r="70" spans="1:13" ht="282" customHeight="1" x14ac:dyDescent="0.25">
      <c r="A70" s="283">
        <v>23</v>
      </c>
      <c r="B70" s="200" t="s">
        <v>306</v>
      </c>
      <c r="C70" s="13" t="s">
        <v>307</v>
      </c>
      <c r="D70" s="282" t="s">
        <v>34</v>
      </c>
      <c r="E70" s="22" t="s">
        <v>35</v>
      </c>
      <c r="F70" s="13" t="s">
        <v>309</v>
      </c>
      <c r="G70" s="10" t="s">
        <v>38</v>
      </c>
      <c r="H70" s="10" t="s">
        <v>1009</v>
      </c>
      <c r="I70" s="10" t="s">
        <v>310</v>
      </c>
      <c r="J70" s="13" t="s">
        <v>311</v>
      </c>
      <c r="K70" s="13" t="s">
        <v>1010</v>
      </c>
      <c r="L70" s="76" t="s">
        <v>312</v>
      </c>
      <c r="M70" s="10" t="s">
        <v>313</v>
      </c>
    </row>
    <row r="71" spans="1:13" ht="90" x14ac:dyDescent="0.25">
      <c r="A71" s="283"/>
      <c r="B71" s="200"/>
      <c r="C71" s="13" t="s">
        <v>314</v>
      </c>
      <c r="D71" s="282"/>
      <c r="E71" s="22" t="s">
        <v>35</v>
      </c>
      <c r="F71" s="13" t="s">
        <v>315</v>
      </c>
      <c r="G71" s="10" t="s">
        <v>38</v>
      </c>
      <c r="H71" s="10" t="s">
        <v>74</v>
      </c>
      <c r="I71" s="10" t="s">
        <v>114</v>
      </c>
      <c r="J71" s="13" t="s">
        <v>316</v>
      </c>
      <c r="K71" s="13" t="s">
        <v>317</v>
      </c>
      <c r="L71" s="76" t="s">
        <v>318</v>
      </c>
      <c r="M71" s="10" t="s">
        <v>319</v>
      </c>
    </row>
    <row r="72" spans="1:13" ht="90" x14ac:dyDescent="0.25">
      <c r="A72" s="283"/>
      <c r="B72" s="200"/>
      <c r="C72" s="13" t="s">
        <v>320</v>
      </c>
      <c r="D72" s="282"/>
      <c r="E72" s="22" t="s">
        <v>35</v>
      </c>
      <c r="F72" s="13" t="s">
        <v>321</v>
      </c>
      <c r="G72" s="10" t="s">
        <v>38</v>
      </c>
      <c r="H72" s="81" t="s">
        <v>126</v>
      </c>
      <c r="I72" s="10" t="s">
        <v>322</v>
      </c>
      <c r="J72" s="13" t="s">
        <v>323</v>
      </c>
      <c r="K72" s="13" t="s">
        <v>324</v>
      </c>
      <c r="L72" s="76" t="s">
        <v>325</v>
      </c>
      <c r="M72" s="10" t="s">
        <v>326</v>
      </c>
    </row>
    <row r="73" spans="1:13" ht="90" x14ac:dyDescent="0.25">
      <c r="A73" s="283">
        <v>24</v>
      </c>
      <c r="B73" s="200" t="s">
        <v>327</v>
      </c>
      <c r="C73" s="13" t="s">
        <v>328</v>
      </c>
      <c r="D73" s="282" t="s">
        <v>34</v>
      </c>
      <c r="E73" s="22" t="s">
        <v>35</v>
      </c>
      <c r="F73" s="77" t="s">
        <v>330</v>
      </c>
      <c r="G73" s="10" t="s">
        <v>38</v>
      </c>
      <c r="H73" s="10" t="s">
        <v>74</v>
      </c>
      <c r="I73" s="10" t="s">
        <v>331</v>
      </c>
      <c r="J73" s="13" t="s">
        <v>332</v>
      </c>
      <c r="K73" s="13" t="s">
        <v>333</v>
      </c>
      <c r="L73" s="76" t="s">
        <v>334</v>
      </c>
      <c r="M73" s="10" t="s">
        <v>335</v>
      </c>
    </row>
    <row r="74" spans="1:13" ht="90" x14ac:dyDescent="0.25">
      <c r="A74" s="283"/>
      <c r="B74" s="200"/>
      <c r="C74" s="13" t="s">
        <v>336</v>
      </c>
      <c r="D74" s="282"/>
      <c r="E74" s="22" t="s">
        <v>35</v>
      </c>
      <c r="F74" s="13" t="s">
        <v>337</v>
      </c>
      <c r="G74" s="10" t="s">
        <v>38</v>
      </c>
      <c r="H74" s="81" t="s">
        <v>126</v>
      </c>
      <c r="I74" s="10" t="s">
        <v>322</v>
      </c>
      <c r="J74" s="13" t="s">
        <v>338</v>
      </c>
      <c r="K74" s="13" t="s">
        <v>339</v>
      </c>
      <c r="L74" s="76" t="s">
        <v>340</v>
      </c>
      <c r="M74" s="10" t="s">
        <v>341</v>
      </c>
    </row>
    <row r="75" spans="1:13" ht="90" x14ac:dyDescent="0.25">
      <c r="A75" s="283"/>
      <c r="B75" s="200"/>
      <c r="C75" s="13" t="s">
        <v>342</v>
      </c>
      <c r="D75" s="282"/>
      <c r="E75" s="22" t="s">
        <v>35</v>
      </c>
      <c r="F75" s="13" t="s">
        <v>343</v>
      </c>
      <c r="G75" s="10" t="s">
        <v>38</v>
      </c>
      <c r="H75" s="10" t="s">
        <v>344</v>
      </c>
      <c r="I75" s="10" t="s">
        <v>345</v>
      </c>
      <c r="J75" s="13" t="s">
        <v>773</v>
      </c>
      <c r="K75" s="13" t="s">
        <v>346</v>
      </c>
      <c r="L75" s="76" t="s">
        <v>774</v>
      </c>
      <c r="M75" s="10" t="s">
        <v>347</v>
      </c>
    </row>
    <row r="76" spans="1:13" ht="105" x14ac:dyDescent="0.25">
      <c r="A76" s="283">
        <v>25</v>
      </c>
      <c r="B76" s="200" t="s">
        <v>348</v>
      </c>
      <c r="C76" s="13" t="s">
        <v>349</v>
      </c>
      <c r="D76" s="282" t="s">
        <v>34</v>
      </c>
      <c r="E76" s="22" t="s">
        <v>35</v>
      </c>
      <c r="F76" s="13" t="s">
        <v>351</v>
      </c>
      <c r="G76" s="10" t="s">
        <v>38</v>
      </c>
      <c r="H76" s="10" t="s">
        <v>1052</v>
      </c>
      <c r="I76" s="10" t="s">
        <v>217</v>
      </c>
      <c r="J76" s="13" t="s">
        <v>352</v>
      </c>
      <c r="K76" s="13" t="s">
        <v>353</v>
      </c>
      <c r="L76" s="76" t="s">
        <v>354</v>
      </c>
      <c r="M76" s="10" t="s">
        <v>355</v>
      </c>
    </row>
    <row r="77" spans="1:13" ht="120" customHeight="1" x14ac:dyDescent="0.25">
      <c r="A77" s="283"/>
      <c r="B77" s="200"/>
      <c r="C77" s="13" t="s">
        <v>356</v>
      </c>
      <c r="D77" s="282"/>
      <c r="E77" s="22" t="s">
        <v>35</v>
      </c>
      <c r="F77" s="13" t="s">
        <v>174</v>
      </c>
      <c r="G77" s="10" t="s">
        <v>38</v>
      </c>
      <c r="H77" s="10" t="s">
        <v>74</v>
      </c>
      <c r="I77" s="10" t="s">
        <v>75</v>
      </c>
      <c r="J77" s="13" t="s">
        <v>76</v>
      </c>
      <c r="K77" s="13" t="s">
        <v>77</v>
      </c>
      <c r="L77" s="76" t="s">
        <v>154</v>
      </c>
      <c r="M77" s="10" t="s">
        <v>755</v>
      </c>
    </row>
    <row r="78" spans="1:13" x14ac:dyDescent="0.25">
      <c r="A78" s="283"/>
      <c r="B78" s="200"/>
      <c r="C78" s="13">
        <v>0</v>
      </c>
      <c r="D78" s="282"/>
      <c r="E78" s="22"/>
      <c r="F78" s="91"/>
      <c r="G78" s="94"/>
      <c r="H78" s="94"/>
      <c r="I78" s="94"/>
      <c r="J78" s="91"/>
      <c r="K78" s="91"/>
      <c r="L78" s="95"/>
      <c r="M78" s="94"/>
    </row>
    <row r="79" spans="1:13" ht="133.5" customHeight="1" x14ac:dyDescent="0.25">
      <c r="A79" s="283">
        <v>26</v>
      </c>
      <c r="B79" s="200" t="s">
        <v>357</v>
      </c>
      <c r="C79" s="13" t="s">
        <v>358</v>
      </c>
      <c r="D79" s="282" t="s">
        <v>188</v>
      </c>
      <c r="E79" s="22" t="s">
        <v>35</v>
      </c>
      <c r="F79" s="7" t="s">
        <v>360</v>
      </c>
      <c r="G79" s="10" t="s">
        <v>38</v>
      </c>
      <c r="H79" s="10" t="s">
        <v>74</v>
      </c>
      <c r="I79" s="10" t="s">
        <v>361</v>
      </c>
      <c r="J79" s="13" t="s">
        <v>362</v>
      </c>
      <c r="K79" s="13" t="s">
        <v>363</v>
      </c>
      <c r="L79" s="7" t="s">
        <v>364</v>
      </c>
      <c r="M79" s="10" t="s">
        <v>1053</v>
      </c>
    </row>
    <row r="80" spans="1:13" ht="116.25" customHeight="1" x14ac:dyDescent="0.25">
      <c r="A80" s="283"/>
      <c r="B80" s="200"/>
      <c r="C80" s="13" t="s">
        <v>365</v>
      </c>
      <c r="D80" s="282"/>
      <c r="E80" s="22" t="s">
        <v>35</v>
      </c>
      <c r="F80" s="7" t="s">
        <v>366</v>
      </c>
      <c r="G80" s="10" t="s">
        <v>38</v>
      </c>
      <c r="H80" s="10" t="s">
        <v>367</v>
      </c>
      <c r="I80" s="10" t="s">
        <v>368</v>
      </c>
      <c r="J80" s="13" t="s">
        <v>775</v>
      </c>
      <c r="K80" s="13" t="s">
        <v>369</v>
      </c>
      <c r="L80" s="7" t="s">
        <v>364</v>
      </c>
      <c r="M80" s="10" t="s">
        <v>776</v>
      </c>
    </row>
    <row r="81" spans="1:13" x14ac:dyDescent="0.25">
      <c r="A81" s="283"/>
      <c r="B81" s="200"/>
      <c r="C81" s="13">
        <v>0</v>
      </c>
      <c r="D81" s="282"/>
      <c r="E81" s="22"/>
      <c r="F81" s="7"/>
      <c r="G81" s="10"/>
      <c r="H81" s="10"/>
      <c r="I81" s="10"/>
      <c r="J81" s="13"/>
      <c r="K81" s="13"/>
      <c r="L81" s="76"/>
      <c r="M81" s="10"/>
    </row>
    <row r="82" spans="1:13" ht="120" customHeight="1" x14ac:dyDescent="0.25">
      <c r="A82" s="283">
        <v>27</v>
      </c>
      <c r="B82" s="200" t="s">
        <v>370</v>
      </c>
      <c r="C82" s="13" t="s">
        <v>371</v>
      </c>
      <c r="D82" s="282" t="s">
        <v>188</v>
      </c>
      <c r="E82" s="22" t="s">
        <v>35</v>
      </c>
      <c r="F82" s="13" t="s">
        <v>174</v>
      </c>
      <c r="G82" s="10" t="s">
        <v>38</v>
      </c>
      <c r="H82" s="10" t="s">
        <v>74</v>
      </c>
      <c r="I82" s="10" t="s">
        <v>75</v>
      </c>
      <c r="J82" s="13" t="s">
        <v>76</v>
      </c>
      <c r="K82" s="13" t="s">
        <v>77</v>
      </c>
      <c r="L82" s="7" t="s">
        <v>373</v>
      </c>
      <c r="M82" s="10" t="s">
        <v>755</v>
      </c>
    </row>
    <row r="83" spans="1:13" ht="75" x14ac:dyDescent="0.25">
      <c r="A83" s="283"/>
      <c r="B83" s="200"/>
      <c r="C83" s="13" t="s">
        <v>358</v>
      </c>
      <c r="D83" s="282"/>
      <c r="E83" s="22" t="s">
        <v>35</v>
      </c>
      <c r="F83" s="7" t="s">
        <v>1054</v>
      </c>
      <c r="G83" s="10" t="s">
        <v>38</v>
      </c>
      <c r="H83" s="10" t="s">
        <v>374</v>
      </c>
      <c r="I83" s="10" t="s">
        <v>375</v>
      </c>
      <c r="J83" s="13" t="s">
        <v>376</v>
      </c>
      <c r="K83" s="13" t="s">
        <v>377</v>
      </c>
      <c r="L83" s="7" t="s">
        <v>373</v>
      </c>
      <c r="M83" s="10" t="s">
        <v>1053</v>
      </c>
    </row>
    <row r="84" spans="1:13" x14ac:dyDescent="0.25">
      <c r="A84" s="283"/>
      <c r="B84" s="200"/>
      <c r="C84" s="13">
        <v>0</v>
      </c>
      <c r="D84" s="282"/>
      <c r="E84" s="22"/>
      <c r="F84" s="83"/>
      <c r="G84" s="80"/>
      <c r="H84" s="80"/>
      <c r="I84" s="80"/>
      <c r="J84" s="78"/>
      <c r="K84" s="78"/>
      <c r="L84" s="79"/>
      <c r="M84" s="80"/>
    </row>
    <row r="85" spans="1:13" ht="61.5" customHeight="1" x14ac:dyDescent="0.25">
      <c r="A85" s="279">
        <v>28</v>
      </c>
      <c r="B85" s="185" t="str">
        <f>+'1. Identificación del riesgo'!C37</f>
        <v>Alterar o manipular  la información critica y sensible contenida en la liquidación del sistema de seguridad social buscando favorecimiento propio y/o de un tercero.</v>
      </c>
      <c r="C85" s="13" t="str">
        <f>+'2. Descripción del Riesgo'!D91</f>
        <v>Deficientes controles internos en el proceso</v>
      </c>
      <c r="D85" s="284" t="str">
        <f>+Mapa_de_Riesgo!M95</f>
        <v xml:space="preserve"> Zona Alta</v>
      </c>
      <c r="E85" s="22" t="s">
        <v>35</v>
      </c>
      <c r="F85" s="152" t="s">
        <v>1055</v>
      </c>
      <c r="G85" s="153" t="s">
        <v>38</v>
      </c>
      <c r="H85" s="154" t="s">
        <v>946</v>
      </c>
      <c r="I85" s="155" t="s">
        <v>217</v>
      </c>
      <c r="J85" s="156" t="s">
        <v>947</v>
      </c>
      <c r="K85" s="157" t="s">
        <v>948</v>
      </c>
      <c r="L85" s="158" t="s">
        <v>1056</v>
      </c>
      <c r="M85" s="159" t="s">
        <v>949</v>
      </c>
    </row>
    <row r="86" spans="1:13" ht="63.75" customHeight="1" x14ac:dyDescent="0.25">
      <c r="A86" s="280"/>
      <c r="B86" s="186"/>
      <c r="C86" s="13" t="str">
        <f>+'2. Descripción del Riesgo'!D92</f>
        <v>Ausencia de valores éticos, amiguismo y Tráfico de influencias</v>
      </c>
      <c r="D86" s="285"/>
      <c r="E86" s="22" t="s">
        <v>35</v>
      </c>
      <c r="F86" s="160" t="s">
        <v>1057</v>
      </c>
      <c r="G86" s="161" t="s">
        <v>38</v>
      </c>
      <c r="H86" s="162" t="s">
        <v>60</v>
      </c>
      <c r="I86" s="153" t="s">
        <v>322</v>
      </c>
      <c r="J86" s="158" t="s">
        <v>950</v>
      </c>
      <c r="K86" s="160" t="s">
        <v>1058</v>
      </c>
      <c r="L86" s="158" t="s">
        <v>1059</v>
      </c>
      <c r="M86" s="149" t="s">
        <v>951</v>
      </c>
    </row>
    <row r="87" spans="1:13" ht="42.75" customHeight="1" x14ac:dyDescent="0.25">
      <c r="A87" s="281"/>
      <c r="B87" s="187"/>
      <c r="C87" s="13"/>
      <c r="D87" s="286"/>
      <c r="E87" s="22"/>
      <c r="F87" s="83"/>
      <c r="G87" s="80"/>
      <c r="H87" s="80"/>
      <c r="I87" s="80"/>
      <c r="J87" s="78"/>
      <c r="K87" s="78"/>
      <c r="L87" s="79"/>
      <c r="M87" s="80"/>
    </row>
    <row r="88" spans="1:13" ht="90" x14ac:dyDescent="0.25">
      <c r="A88" s="279">
        <v>29</v>
      </c>
      <c r="B88" s="200" t="s">
        <v>380</v>
      </c>
      <c r="C88" s="13" t="s">
        <v>358</v>
      </c>
      <c r="D88" s="282" t="s">
        <v>34</v>
      </c>
      <c r="E88" s="22" t="s">
        <v>35</v>
      </c>
      <c r="F88" s="7" t="s">
        <v>777</v>
      </c>
      <c r="G88" s="10" t="s">
        <v>38</v>
      </c>
      <c r="H88" s="10" t="s">
        <v>113</v>
      </c>
      <c r="I88" s="10" t="s">
        <v>778</v>
      </c>
      <c r="J88" s="13" t="s">
        <v>383</v>
      </c>
      <c r="K88" s="13" t="s">
        <v>384</v>
      </c>
      <c r="L88" s="76" t="s">
        <v>385</v>
      </c>
      <c r="M88" s="10" t="s">
        <v>386</v>
      </c>
    </row>
    <row r="89" spans="1:13" ht="120" customHeight="1" x14ac:dyDescent="0.25">
      <c r="A89" s="280"/>
      <c r="B89" s="200"/>
      <c r="C89" s="13" t="s">
        <v>387</v>
      </c>
      <c r="D89" s="282"/>
      <c r="E89" s="22" t="s">
        <v>35</v>
      </c>
      <c r="F89" s="13" t="s">
        <v>174</v>
      </c>
      <c r="G89" s="10" t="s">
        <v>38</v>
      </c>
      <c r="H89" s="10" t="s">
        <v>74</v>
      </c>
      <c r="I89" s="10" t="s">
        <v>75</v>
      </c>
      <c r="J89" s="13" t="s">
        <v>76</v>
      </c>
      <c r="K89" s="13" t="s">
        <v>77</v>
      </c>
      <c r="L89" s="76" t="s">
        <v>154</v>
      </c>
      <c r="M89" s="10" t="s">
        <v>755</v>
      </c>
    </row>
    <row r="90" spans="1:13" ht="105" x14ac:dyDescent="0.25">
      <c r="A90" s="281"/>
      <c r="B90" s="200"/>
      <c r="C90" s="13" t="s">
        <v>388</v>
      </c>
      <c r="D90" s="282"/>
      <c r="E90" s="22" t="s">
        <v>35</v>
      </c>
      <c r="F90" s="7" t="s">
        <v>1084</v>
      </c>
      <c r="G90" s="10" t="s">
        <v>38</v>
      </c>
      <c r="H90" s="10" t="s">
        <v>113</v>
      </c>
      <c r="I90" s="10" t="s">
        <v>368</v>
      </c>
      <c r="J90" s="13" t="s">
        <v>1085</v>
      </c>
      <c r="K90" s="13" t="s">
        <v>1091</v>
      </c>
      <c r="L90" s="76" t="s">
        <v>1092</v>
      </c>
      <c r="M90" s="10" t="s">
        <v>1086</v>
      </c>
    </row>
    <row r="91" spans="1:13" ht="120" customHeight="1" x14ac:dyDescent="0.25">
      <c r="A91" s="279">
        <v>30</v>
      </c>
      <c r="B91" s="200" t="s">
        <v>390</v>
      </c>
      <c r="C91" s="13" t="s">
        <v>391</v>
      </c>
      <c r="D91" s="282" t="s">
        <v>34</v>
      </c>
      <c r="E91" s="22" t="s">
        <v>35</v>
      </c>
      <c r="F91" s="13" t="s">
        <v>174</v>
      </c>
      <c r="G91" s="10" t="s">
        <v>38</v>
      </c>
      <c r="H91" s="10" t="s">
        <v>74</v>
      </c>
      <c r="I91" s="10" t="s">
        <v>75</v>
      </c>
      <c r="J91" s="13" t="s">
        <v>76</v>
      </c>
      <c r="K91" s="13" t="s">
        <v>77</v>
      </c>
      <c r="L91" s="76" t="s">
        <v>154</v>
      </c>
      <c r="M91" s="10" t="s">
        <v>755</v>
      </c>
    </row>
    <row r="92" spans="1:13" ht="157.5" customHeight="1" x14ac:dyDescent="0.25">
      <c r="A92" s="280"/>
      <c r="B92" s="200"/>
      <c r="C92" s="13" t="s">
        <v>358</v>
      </c>
      <c r="D92" s="282"/>
      <c r="E92" s="22"/>
      <c r="F92" s="7" t="s">
        <v>779</v>
      </c>
      <c r="G92" s="10" t="s">
        <v>38</v>
      </c>
      <c r="H92" s="10" t="s">
        <v>780</v>
      </c>
      <c r="I92" s="10" t="s">
        <v>781</v>
      </c>
      <c r="J92" s="13" t="s">
        <v>394</v>
      </c>
      <c r="K92" s="13" t="s">
        <v>395</v>
      </c>
      <c r="L92" s="76" t="s">
        <v>396</v>
      </c>
      <c r="M92" s="10" t="s">
        <v>397</v>
      </c>
    </row>
    <row r="93" spans="1:13" x14ac:dyDescent="0.25">
      <c r="A93" s="281"/>
      <c r="B93" s="200"/>
      <c r="C93" s="13">
        <v>0</v>
      </c>
      <c r="D93" s="282"/>
      <c r="E93" s="22" t="s">
        <v>35</v>
      </c>
      <c r="F93" s="83"/>
      <c r="G93" s="80"/>
      <c r="H93" s="80"/>
      <c r="I93" s="80"/>
      <c r="J93" s="78"/>
      <c r="K93" s="78"/>
      <c r="L93" s="79"/>
      <c r="M93" s="80"/>
    </row>
    <row r="94" spans="1:13" ht="75" x14ac:dyDescent="0.25">
      <c r="A94" s="279">
        <v>31</v>
      </c>
      <c r="B94" s="200" t="s">
        <v>398</v>
      </c>
      <c r="C94" s="13" t="s">
        <v>399</v>
      </c>
      <c r="D94" s="282" t="s">
        <v>34</v>
      </c>
      <c r="E94" s="22" t="s">
        <v>35</v>
      </c>
      <c r="F94" s="7" t="s">
        <v>401</v>
      </c>
      <c r="G94" s="10" t="s">
        <v>38</v>
      </c>
      <c r="H94" s="10" t="s">
        <v>1060</v>
      </c>
      <c r="I94" s="10" t="s">
        <v>114</v>
      </c>
      <c r="J94" s="13" t="s">
        <v>402</v>
      </c>
      <c r="K94" s="13" t="s">
        <v>782</v>
      </c>
      <c r="L94" s="76" t="s">
        <v>403</v>
      </c>
      <c r="M94" s="10" t="s">
        <v>404</v>
      </c>
    </row>
    <row r="95" spans="1:13" ht="222.75" customHeight="1" x14ac:dyDescent="0.25">
      <c r="A95" s="280"/>
      <c r="B95" s="200"/>
      <c r="C95" s="13" t="s">
        <v>405</v>
      </c>
      <c r="D95" s="282"/>
      <c r="E95" s="22" t="s">
        <v>406</v>
      </c>
      <c r="F95" s="7" t="s">
        <v>407</v>
      </c>
      <c r="G95" s="10" t="s">
        <v>38</v>
      </c>
      <c r="H95" s="10" t="s">
        <v>408</v>
      </c>
      <c r="I95" s="10" t="s">
        <v>409</v>
      </c>
      <c r="J95" s="13" t="s">
        <v>410</v>
      </c>
      <c r="K95" s="13" t="s">
        <v>411</v>
      </c>
      <c r="L95" s="76" t="s">
        <v>412</v>
      </c>
      <c r="M95" s="10" t="s">
        <v>413</v>
      </c>
    </row>
    <row r="96" spans="1:13" x14ac:dyDescent="0.25">
      <c r="A96" s="281"/>
      <c r="B96" s="200"/>
      <c r="C96" s="13">
        <v>0</v>
      </c>
      <c r="D96" s="282"/>
      <c r="E96" s="22"/>
      <c r="F96" s="7"/>
      <c r="G96" s="10"/>
      <c r="H96" s="10"/>
      <c r="I96" s="10"/>
      <c r="J96" s="13"/>
      <c r="K96" s="13"/>
      <c r="L96" s="76"/>
      <c r="M96" s="10"/>
    </row>
    <row r="97" spans="1:13" ht="60" x14ac:dyDescent="0.25">
      <c r="A97" s="279">
        <v>32</v>
      </c>
      <c r="B97" s="200" t="s">
        <v>414</v>
      </c>
      <c r="C97" s="13" t="s">
        <v>415</v>
      </c>
      <c r="D97" s="282" t="s">
        <v>34</v>
      </c>
      <c r="E97" s="22" t="s">
        <v>35</v>
      </c>
      <c r="F97" s="7" t="s">
        <v>417</v>
      </c>
      <c r="G97" s="10" t="s">
        <v>38</v>
      </c>
      <c r="H97" s="10" t="s">
        <v>1061</v>
      </c>
      <c r="I97" s="10" t="s">
        <v>114</v>
      </c>
      <c r="J97" s="13" t="s">
        <v>418</v>
      </c>
      <c r="K97" s="13" t="s">
        <v>419</v>
      </c>
      <c r="L97" s="76" t="s">
        <v>420</v>
      </c>
      <c r="M97" s="10" t="s">
        <v>421</v>
      </c>
    </row>
    <row r="98" spans="1:13" ht="171" customHeight="1" x14ac:dyDescent="0.25">
      <c r="A98" s="280"/>
      <c r="B98" s="200"/>
      <c r="C98" s="13" t="s">
        <v>405</v>
      </c>
      <c r="D98" s="282"/>
      <c r="E98" s="22" t="s">
        <v>35</v>
      </c>
      <c r="F98" s="7" t="s">
        <v>422</v>
      </c>
      <c r="G98" s="10" t="s">
        <v>38</v>
      </c>
      <c r="H98" s="10" t="s">
        <v>408</v>
      </c>
      <c r="I98" s="10" t="s">
        <v>409</v>
      </c>
      <c r="J98" s="13" t="s">
        <v>423</v>
      </c>
      <c r="K98" s="13" t="s">
        <v>424</v>
      </c>
      <c r="L98" s="76" t="s">
        <v>425</v>
      </c>
      <c r="M98" s="10" t="s">
        <v>426</v>
      </c>
    </row>
    <row r="99" spans="1:13" x14ac:dyDescent="0.25">
      <c r="A99" s="281"/>
      <c r="B99" s="200"/>
      <c r="C99" s="13">
        <v>0</v>
      </c>
      <c r="D99" s="282"/>
      <c r="E99" s="22"/>
      <c r="F99" s="7"/>
      <c r="G99" s="10"/>
      <c r="H99" s="10"/>
      <c r="I99" s="10"/>
      <c r="J99" s="13"/>
      <c r="K99" s="13"/>
      <c r="L99" s="76"/>
      <c r="M99" s="10"/>
    </row>
    <row r="100" spans="1:13" ht="109.5" customHeight="1" x14ac:dyDescent="0.25">
      <c r="A100" s="279">
        <v>33</v>
      </c>
      <c r="B100" s="200" t="s">
        <v>427</v>
      </c>
      <c r="C100" s="13" t="s">
        <v>428</v>
      </c>
      <c r="D100" s="282" t="s">
        <v>34</v>
      </c>
      <c r="E100" s="22" t="s">
        <v>35</v>
      </c>
      <c r="F100" s="7" t="s">
        <v>430</v>
      </c>
      <c r="G100" s="10" t="s">
        <v>38</v>
      </c>
      <c r="H100" s="10" t="s">
        <v>1062</v>
      </c>
      <c r="I100" s="10" t="s">
        <v>114</v>
      </c>
      <c r="J100" s="13" t="s">
        <v>431</v>
      </c>
      <c r="K100" s="13" t="s">
        <v>432</v>
      </c>
      <c r="L100" s="76" t="s">
        <v>433</v>
      </c>
      <c r="M100" s="10" t="s">
        <v>434</v>
      </c>
    </row>
    <row r="101" spans="1:13" ht="120" customHeight="1" x14ac:dyDescent="0.25">
      <c r="A101" s="280"/>
      <c r="B101" s="200"/>
      <c r="C101" s="13" t="s">
        <v>435</v>
      </c>
      <c r="D101" s="282"/>
      <c r="E101" s="22" t="s">
        <v>35</v>
      </c>
      <c r="F101" s="13" t="s">
        <v>174</v>
      </c>
      <c r="G101" s="10" t="s">
        <v>38</v>
      </c>
      <c r="H101" s="10" t="s">
        <v>160</v>
      </c>
      <c r="I101" s="10" t="s">
        <v>75</v>
      </c>
      <c r="J101" s="13" t="s">
        <v>76</v>
      </c>
      <c r="K101" s="13" t="s">
        <v>77</v>
      </c>
      <c r="L101" s="76" t="s">
        <v>154</v>
      </c>
      <c r="M101" s="10" t="s">
        <v>755</v>
      </c>
    </row>
    <row r="102" spans="1:13" x14ac:dyDescent="0.25">
      <c r="A102" s="281"/>
      <c r="B102" s="200"/>
      <c r="C102" s="13">
        <v>0</v>
      </c>
      <c r="D102" s="282"/>
      <c r="E102" s="22"/>
      <c r="F102" s="83"/>
      <c r="G102" s="80"/>
      <c r="H102" s="80"/>
      <c r="I102" s="80"/>
      <c r="J102" s="78"/>
      <c r="K102" s="78"/>
      <c r="L102" s="79"/>
      <c r="M102" s="80"/>
    </row>
    <row r="103" spans="1:13" ht="60" x14ac:dyDescent="0.25">
      <c r="A103" s="279">
        <v>34</v>
      </c>
      <c r="B103" s="200" t="s">
        <v>436</v>
      </c>
      <c r="C103" s="13" t="s">
        <v>437</v>
      </c>
      <c r="D103" s="282" t="s">
        <v>34</v>
      </c>
      <c r="E103" s="22" t="s">
        <v>35</v>
      </c>
      <c r="F103" s="7" t="s">
        <v>439</v>
      </c>
      <c r="G103" s="10" t="s">
        <v>38</v>
      </c>
      <c r="H103" s="10" t="s">
        <v>440</v>
      </c>
      <c r="I103" s="10" t="s">
        <v>114</v>
      </c>
      <c r="J103" s="13" t="s">
        <v>441</v>
      </c>
      <c r="K103" s="13" t="s">
        <v>442</v>
      </c>
      <c r="L103" s="76" t="s">
        <v>443</v>
      </c>
      <c r="M103" s="10" t="s">
        <v>444</v>
      </c>
    </row>
    <row r="104" spans="1:13" ht="120" customHeight="1" x14ac:dyDescent="0.25">
      <c r="A104" s="280"/>
      <c r="B104" s="200"/>
      <c r="C104" s="13" t="s">
        <v>205</v>
      </c>
      <c r="D104" s="282"/>
      <c r="E104" s="22" t="s">
        <v>35</v>
      </c>
      <c r="F104" s="13" t="s">
        <v>174</v>
      </c>
      <c r="G104" s="10" t="s">
        <v>38</v>
      </c>
      <c r="H104" s="10" t="s">
        <v>74</v>
      </c>
      <c r="I104" s="10" t="s">
        <v>75</v>
      </c>
      <c r="J104" s="13" t="s">
        <v>76</v>
      </c>
      <c r="K104" s="13" t="s">
        <v>77</v>
      </c>
      <c r="L104" s="76" t="s">
        <v>154</v>
      </c>
      <c r="M104" s="10" t="s">
        <v>755</v>
      </c>
    </row>
    <row r="105" spans="1:13" x14ac:dyDescent="0.25">
      <c r="A105" s="281"/>
      <c r="B105" s="200"/>
      <c r="C105" s="13">
        <v>0</v>
      </c>
      <c r="D105" s="282"/>
      <c r="E105" s="22"/>
      <c r="F105" s="78"/>
      <c r="G105" s="80"/>
      <c r="H105" s="80"/>
      <c r="I105" s="80"/>
      <c r="J105" s="78"/>
      <c r="K105" s="78"/>
      <c r="L105" s="79"/>
      <c r="M105" s="80"/>
    </row>
    <row r="106" spans="1:13" ht="96" customHeight="1" x14ac:dyDescent="0.25">
      <c r="A106" s="279">
        <v>35</v>
      </c>
      <c r="B106" s="200" t="s">
        <v>445</v>
      </c>
      <c r="C106" s="13" t="s">
        <v>249</v>
      </c>
      <c r="D106" s="282" t="s">
        <v>34</v>
      </c>
      <c r="E106" s="22" t="s">
        <v>35</v>
      </c>
      <c r="F106" s="13" t="s">
        <v>446</v>
      </c>
      <c r="G106" s="10" t="s">
        <v>38</v>
      </c>
      <c r="H106" s="10" t="s">
        <v>1063</v>
      </c>
      <c r="I106" s="10" t="s">
        <v>114</v>
      </c>
      <c r="J106" s="13" t="s">
        <v>447</v>
      </c>
      <c r="K106" s="13" t="s">
        <v>448</v>
      </c>
      <c r="L106" s="76" t="s">
        <v>449</v>
      </c>
      <c r="M106" s="10" t="s">
        <v>450</v>
      </c>
    </row>
    <row r="107" spans="1:13" ht="120" customHeight="1" x14ac:dyDescent="0.25">
      <c r="A107" s="280"/>
      <c r="B107" s="200"/>
      <c r="C107" s="13" t="s">
        <v>451</v>
      </c>
      <c r="D107" s="282"/>
      <c r="E107" s="22" t="s">
        <v>35</v>
      </c>
      <c r="F107" s="13" t="s">
        <v>174</v>
      </c>
      <c r="G107" s="10" t="s">
        <v>38</v>
      </c>
      <c r="H107" s="10" t="s">
        <v>74</v>
      </c>
      <c r="I107" s="10" t="s">
        <v>75</v>
      </c>
      <c r="J107" s="13" t="s">
        <v>76</v>
      </c>
      <c r="K107" s="13" t="s">
        <v>77</v>
      </c>
      <c r="L107" s="76" t="s">
        <v>154</v>
      </c>
      <c r="M107" s="10" t="s">
        <v>755</v>
      </c>
    </row>
    <row r="108" spans="1:13" x14ac:dyDescent="0.25">
      <c r="A108" s="281"/>
      <c r="B108" s="200"/>
      <c r="C108" s="13">
        <v>0</v>
      </c>
      <c r="D108" s="282"/>
      <c r="E108" s="22" t="s">
        <v>35</v>
      </c>
      <c r="F108" s="78"/>
      <c r="G108" s="80"/>
      <c r="H108" s="96"/>
      <c r="I108" s="80"/>
      <c r="J108" s="78"/>
      <c r="K108" s="78"/>
      <c r="L108" s="79"/>
      <c r="M108" s="80"/>
    </row>
    <row r="109" spans="1:13" ht="105" customHeight="1" x14ac:dyDescent="0.25">
      <c r="A109" s="279">
        <v>36</v>
      </c>
      <c r="B109" s="200" t="s">
        <v>454</v>
      </c>
      <c r="C109" s="13" t="s">
        <v>455</v>
      </c>
      <c r="D109" s="282" t="s">
        <v>34</v>
      </c>
      <c r="E109" s="22" t="s">
        <v>35</v>
      </c>
      <c r="F109" s="13" t="s">
        <v>174</v>
      </c>
      <c r="G109" s="10" t="s">
        <v>38</v>
      </c>
      <c r="H109" s="10" t="s">
        <v>74</v>
      </c>
      <c r="I109" s="10" t="s">
        <v>75</v>
      </c>
      <c r="J109" s="13" t="s">
        <v>76</v>
      </c>
      <c r="K109" s="13" t="s">
        <v>77</v>
      </c>
      <c r="L109" s="76" t="s">
        <v>154</v>
      </c>
      <c r="M109" s="10" t="s">
        <v>755</v>
      </c>
    </row>
    <row r="110" spans="1:13" ht="75" x14ac:dyDescent="0.25">
      <c r="A110" s="280"/>
      <c r="B110" s="200"/>
      <c r="C110" s="13" t="s">
        <v>358</v>
      </c>
      <c r="D110" s="282"/>
      <c r="E110" s="22" t="s">
        <v>35</v>
      </c>
      <c r="F110" s="7" t="s">
        <v>457</v>
      </c>
      <c r="G110" s="10" t="s">
        <v>38</v>
      </c>
      <c r="H110" s="10" t="s">
        <v>83</v>
      </c>
      <c r="I110" s="10" t="s">
        <v>458</v>
      </c>
      <c r="J110" s="13" t="s">
        <v>459</v>
      </c>
      <c r="K110" s="13" t="s">
        <v>460</v>
      </c>
      <c r="L110" s="76" t="s">
        <v>461</v>
      </c>
      <c r="M110" s="10" t="s">
        <v>462</v>
      </c>
    </row>
    <row r="111" spans="1:13" x14ac:dyDescent="0.25">
      <c r="A111" s="281"/>
      <c r="B111" s="200"/>
      <c r="C111" s="13">
        <v>0</v>
      </c>
      <c r="D111" s="282"/>
      <c r="E111" s="22"/>
      <c r="F111" s="7"/>
      <c r="G111" s="10"/>
      <c r="H111" s="10"/>
      <c r="I111" s="10"/>
      <c r="J111" s="13"/>
      <c r="K111" s="13"/>
      <c r="L111" s="76"/>
      <c r="M111" s="10"/>
    </row>
    <row r="112" spans="1:13" ht="75" x14ac:dyDescent="0.25">
      <c r="A112" s="279">
        <v>37</v>
      </c>
      <c r="B112" s="200" t="s">
        <v>463</v>
      </c>
      <c r="C112" s="13" t="s">
        <v>464</v>
      </c>
      <c r="D112" s="282" t="s">
        <v>34</v>
      </c>
      <c r="E112" s="22" t="s">
        <v>35</v>
      </c>
      <c r="F112" s="7" t="s">
        <v>1064</v>
      </c>
      <c r="G112" s="10" t="s">
        <v>38</v>
      </c>
      <c r="H112" s="10" t="s">
        <v>83</v>
      </c>
      <c r="I112" s="10" t="s">
        <v>783</v>
      </c>
      <c r="J112" s="13" t="s">
        <v>466</v>
      </c>
      <c r="K112" s="13" t="s">
        <v>467</v>
      </c>
      <c r="L112" s="76" t="s">
        <v>468</v>
      </c>
      <c r="M112" s="10" t="s">
        <v>469</v>
      </c>
    </row>
    <row r="113" spans="1:13" ht="240" customHeight="1" x14ac:dyDescent="0.25">
      <c r="A113" s="280"/>
      <c r="B113" s="200"/>
      <c r="C113" s="13" t="s">
        <v>470</v>
      </c>
      <c r="D113" s="282"/>
      <c r="E113" s="22" t="s">
        <v>35</v>
      </c>
      <c r="F113" s="7" t="s">
        <v>471</v>
      </c>
      <c r="G113" s="10" t="s">
        <v>38</v>
      </c>
      <c r="H113" s="10" t="s">
        <v>74</v>
      </c>
      <c r="I113" s="10" t="s">
        <v>161</v>
      </c>
      <c r="J113" s="13" t="s">
        <v>472</v>
      </c>
      <c r="K113" s="13" t="s">
        <v>473</v>
      </c>
      <c r="L113" s="76" t="s">
        <v>474</v>
      </c>
      <c r="M113" s="10" t="s">
        <v>1087</v>
      </c>
    </row>
    <row r="114" spans="1:13" ht="120" x14ac:dyDescent="0.25">
      <c r="A114" s="281"/>
      <c r="B114" s="200"/>
      <c r="C114" s="13" t="s">
        <v>358</v>
      </c>
      <c r="D114" s="282"/>
      <c r="E114" s="22" t="s">
        <v>475</v>
      </c>
      <c r="F114" s="7" t="s">
        <v>476</v>
      </c>
      <c r="G114" s="10" t="s">
        <v>38</v>
      </c>
      <c r="H114" s="10" t="s">
        <v>83</v>
      </c>
      <c r="I114" s="10" t="s">
        <v>361</v>
      </c>
      <c r="J114" s="13" t="s">
        <v>784</v>
      </c>
      <c r="K114" s="13" t="s">
        <v>477</v>
      </c>
      <c r="L114" s="76" t="s">
        <v>478</v>
      </c>
      <c r="M114" s="10" t="s">
        <v>479</v>
      </c>
    </row>
    <row r="115" spans="1:13" ht="105" customHeight="1" x14ac:dyDescent="0.25">
      <c r="A115" s="279">
        <v>38</v>
      </c>
      <c r="B115" s="200" t="s">
        <v>480</v>
      </c>
      <c r="C115" s="13" t="s">
        <v>481</v>
      </c>
      <c r="D115" s="282" t="s">
        <v>34</v>
      </c>
      <c r="E115" s="22" t="s">
        <v>35</v>
      </c>
      <c r="F115" s="13" t="s">
        <v>174</v>
      </c>
      <c r="G115" s="10" t="s">
        <v>38</v>
      </c>
      <c r="H115" s="10" t="s">
        <v>74</v>
      </c>
      <c r="I115" s="10" t="s">
        <v>75</v>
      </c>
      <c r="J115" s="13" t="s">
        <v>76</v>
      </c>
      <c r="K115" s="13" t="s">
        <v>77</v>
      </c>
      <c r="L115" s="76" t="s">
        <v>154</v>
      </c>
      <c r="M115" s="10" t="s">
        <v>755</v>
      </c>
    </row>
    <row r="116" spans="1:13" ht="120" x14ac:dyDescent="0.25">
      <c r="A116" s="280"/>
      <c r="B116" s="200"/>
      <c r="C116" s="13" t="s">
        <v>483</v>
      </c>
      <c r="D116" s="282"/>
      <c r="E116" s="22" t="s">
        <v>475</v>
      </c>
      <c r="F116" s="7" t="s">
        <v>484</v>
      </c>
      <c r="G116" s="10" t="s">
        <v>38</v>
      </c>
      <c r="H116" s="10" t="s">
        <v>74</v>
      </c>
      <c r="I116" s="10" t="s">
        <v>161</v>
      </c>
      <c r="J116" s="13" t="s">
        <v>785</v>
      </c>
      <c r="K116" s="13" t="s">
        <v>485</v>
      </c>
      <c r="L116" s="76" t="s">
        <v>486</v>
      </c>
      <c r="M116" s="10" t="s">
        <v>487</v>
      </c>
    </row>
    <row r="117" spans="1:13" ht="131.25" customHeight="1" x14ac:dyDescent="0.25">
      <c r="A117" s="281"/>
      <c r="B117" s="200"/>
      <c r="C117" s="13" t="s">
        <v>358</v>
      </c>
      <c r="D117" s="282"/>
      <c r="E117" s="22" t="s">
        <v>35</v>
      </c>
      <c r="F117" s="7" t="s">
        <v>488</v>
      </c>
      <c r="G117" s="10" t="s">
        <v>38</v>
      </c>
      <c r="H117" s="10" t="s">
        <v>83</v>
      </c>
      <c r="I117" s="10" t="s">
        <v>489</v>
      </c>
      <c r="J117" s="13" t="s">
        <v>490</v>
      </c>
      <c r="K117" s="13" t="s">
        <v>491</v>
      </c>
      <c r="L117" s="76" t="s">
        <v>492</v>
      </c>
      <c r="M117" s="10" t="s">
        <v>493</v>
      </c>
    </row>
    <row r="118" spans="1:13" ht="172.5" customHeight="1" x14ac:dyDescent="0.25">
      <c r="A118" s="279">
        <v>39</v>
      </c>
      <c r="B118" s="200" t="s">
        <v>494</v>
      </c>
      <c r="C118" s="13" t="s">
        <v>495</v>
      </c>
      <c r="D118" s="282" t="s">
        <v>34</v>
      </c>
      <c r="E118" s="22" t="s">
        <v>35</v>
      </c>
      <c r="F118" s="13" t="s">
        <v>174</v>
      </c>
      <c r="G118" s="10" t="s">
        <v>38</v>
      </c>
      <c r="H118" s="10" t="s">
        <v>74</v>
      </c>
      <c r="I118" s="10" t="s">
        <v>75</v>
      </c>
      <c r="J118" s="13" t="s">
        <v>76</v>
      </c>
      <c r="K118" s="13" t="s">
        <v>77</v>
      </c>
      <c r="L118" s="76" t="s">
        <v>154</v>
      </c>
      <c r="M118" s="10" t="s">
        <v>755</v>
      </c>
    </row>
    <row r="119" spans="1:13" ht="260.25" customHeight="1" x14ac:dyDescent="0.25">
      <c r="A119" s="280"/>
      <c r="B119" s="200"/>
      <c r="C119" s="13" t="s">
        <v>496</v>
      </c>
      <c r="D119" s="282"/>
      <c r="E119" s="22"/>
      <c r="F119" s="7" t="s">
        <v>497</v>
      </c>
      <c r="G119" s="10" t="s">
        <v>38</v>
      </c>
      <c r="H119" s="10" t="s">
        <v>537</v>
      </c>
      <c r="I119" s="10" t="s">
        <v>498</v>
      </c>
      <c r="J119" s="13" t="s">
        <v>472</v>
      </c>
      <c r="K119" s="13" t="s">
        <v>499</v>
      </c>
      <c r="L119" s="76" t="s">
        <v>500</v>
      </c>
      <c r="M119" s="10" t="s">
        <v>1087</v>
      </c>
    </row>
    <row r="120" spans="1:13" ht="15" customHeight="1" x14ac:dyDescent="0.25">
      <c r="A120" s="281"/>
      <c r="B120" s="200"/>
      <c r="C120" s="13">
        <v>0</v>
      </c>
      <c r="D120" s="282"/>
      <c r="E120" s="22"/>
      <c r="J120" s="71"/>
      <c r="K120" s="71"/>
      <c r="L120" s="71"/>
      <c r="M120" s="90"/>
    </row>
    <row r="121" spans="1:13" ht="105" customHeight="1" x14ac:dyDescent="0.25">
      <c r="A121" s="279">
        <v>40</v>
      </c>
      <c r="B121" s="200" t="s">
        <v>501</v>
      </c>
      <c r="C121" s="13" t="s">
        <v>481</v>
      </c>
      <c r="D121" s="282" t="s">
        <v>34</v>
      </c>
      <c r="E121" s="22" t="s">
        <v>35</v>
      </c>
      <c r="F121" s="13" t="s">
        <v>174</v>
      </c>
      <c r="G121" s="10" t="s">
        <v>38</v>
      </c>
      <c r="H121" s="10" t="s">
        <v>74</v>
      </c>
      <c r="I121" s="10" t="s">
        <v>75</v>
      </c>
      <c r="J121" s="13" t="s">
        <v>76</v>
      </c>
      <c r="K121" s="13" t="s">
        <v>77</v>
      </c>
      <c r="L121" s="76" t="s">
        <v>154</v>
      </c>
      <c r="M121" s="10" t="s">
        <v>755</v>
      </c>
    </row>
    <row r="122" spans="1:13" ht="88.5" customHeight="1" x14ac:dyDescent="0.25">
      <c r="A122" s="280"/>
      <c r="B122" s="200"/>
      <c r="C122" s="13" t="s">
        <v>358</v>
      </c>
      <c r="D122" s="282"/>
      <c r="E122" s="22" t="s">
        <v>35</v>
      </c>
      <c r="F122" s="7" t="s">
        <v>786</v>
      </c>
      <c r="G122" s="10" t="s">
        <v>38</v>
      </c>
      <c r="H122" s="10" t="s">
        <v>113</v>
      </c>
      <c r="I122" s="10" t="s">
        <v>169</v>
      </c>
      <c r="J122" s="13" t="s">
        <v>503</v>
      </c>
      <c r="K122" s="13" t="s">
        <v>504</v>
      </c>
      <c r="L122" s="76" t="s">
        <v>787</v>
      </c>
      <c r="M122" s="10" t="s">
        <v>505</v>
      </c>
    </row>
    <row r="123" spans="1:13" ht="18" customHeight="1" x14ac:dyDescent="0.25">
      <c r="A123" s="281"/>
      <c r="B123" s="200"/>
      <c r="C123" s="13">
        <v>0</v>
      </c>
      <c r="D123" s="282"/>
      <c r="E123" s="22"/>
      <c r="F123" s="13"/>
      <c r="G123" s="10"/>
      <c r="H123" s="10"/>
      <c r="I123" s="10"/>
      <c r="J123" s="13"/>
      <c r="K123" s="13"/>
      <c r="L123" s="76"/>
      <c r="M123" s="10"/>
    </row>
    <row r="124" spans="1:13" ht="105" customHeight="1" x14ac:dyDescent="0.25">
      <c r="A124" s="279">
        <v>41</v>
      </c>
      <c r="B124" s="200" t="s">
        <v>508</v>
      </c>
      <c r="C124" s="13" t="s">
        <v>509</v>
      </c>
      <c r="D124" s="282" t="s">
        <v>34</v>
      </c>
      <c r="E124" s="22" t="s">
        <v>35</v>
      </c>
      <c r="F124" s="13" t="s">
        <v>174</v>
      </c>
      <c r="G124" s="10" t="s">
        <v>38</v>
      </c>
      <c r="H124" s="10" t="s">
        <v>74</v>
      </c>
      <c r="I124" s="10" t="s">
        <v>75</v>
      </c>
      <c r="J124" s="13" t="s">
        <v>76</v>
      </c>
      <c r="K124" s="13" t="s">
        <v>77</v>
      </c>
      <c r="L124" s="76" t="s">
        <v>154</v>
      </c>
      <c r="M124" s="10" t="s">
        <v>755</v>
      </c>
    </row>
    <row r="125" spans="1:13" ht="120" x14ac:dyDescent="0.25">
      <c r="A125" s="280"/>
      <c r="B125" s="200"/>
      <c r="C125" s="13" t="s">
        <v>358</v>
      </c>
      <c r="D125" s="282"/>
      <c r="E125" s="22" t="s">
        <v>35</v>
      </c>
      <c r="F125" s="7" t="s">
        <v>511</v>
      </c>
      <c r="G125" s="10" t="s">
        <v>38</v>
      </c>
      <c r="H125" s="10" t="s">
        <v>83</v>
      </c>
      <c r="I125" s="10" t="s">
        <v>512</v>
      </c>
      <c r="J125" s="13" t="s">
        <v>513</v>
      </c>
      <c r="K125" s="13" t="s">
        <v>514</v>
      </c>
      <c r="L125" s="76" t="s">
        <v>515</v>
      </c>
      <c r="M125" s="10" t="s">
        <v>788</v>
      </c>
    </row>
    <row r="126" spans="1:13" x14ac:dyDescent="0.25">
      <c r="A126" s="281"/>
      <c r="B126" s="200"/>
      <c r="C126" s="13">
        <v>0</v>
      </c>
      <c r="D126" s="282"/>
      <c r="E126" s="22"/>
      <c r="F126" s="7"/>
      <c r="G126" s="10"/>
      <c r="H126" s="10"/>
      <c r="I126" s="10"/>
      <c r="J126" s="13"/>
      <c r="K126" s="13"/>
      <c r="L126" s="76"/>
      <c r="M126" s="10"/>
    </row>
    <row r="127" spans="1:13" ht="105" x14ac:dyDescent="0.25">
      <c r="A127" s="279">
        <v>42</v>
      </c>
      <c r="B127" s="200" t="s">
        <v>516</v>
      </c>
      <c r="C127" s="13" t="s">
        <v>464</v>
      </c>
      <c r="D127" s="282" t="s">
        <v>188</v>
      </c>
      <c r="E127" s="22" t="s">
        <v>35</v>
      </c>
      <c r="F127" s="7" t="s">
        <v>789</v>
      </c>
      <c r="G127" s="10" t="s">
        <v>38</v>
      </c>
      <c r="H127" s="10" t="s">
        <v>83</v>
      </c>
      <c r="I127" s="10" t="s">
        <v>790</v>
      </c>
      <c r="J127" s="13" t="s">
        <v>519</v>
      </c>
      <c r="K127" s="13" t="s">
        <v>520</v>
      </c>
      <c r="L127" s="76" t="s">
        <v>521</v>
      </c>
      <c r="M127" s="10" t="s">
        <v>791</v>
      </c>
    </row>
    <row r="128" spans="1:13" ht="135" x14ac:dyDescent="0.25">
      <c r="A128" s="280"/>
      <c r="B128" s="200"/>
      <c r="C128" s="13" t="s">
        <v>358</v>
      </c>
      <c r="D128" s="282"/>
      <c r="E128" s="22" t="s">
        <v>35</v>
      </c>
      <c r="F128" s="7" t="s">
        <v>1088</v>
      </c>
      <c r="G128" s="10" t="s">
        <v>38</v>
      </c>
      <c r="H128" s="10" t="s">
        <v>83</v>
      </c>
      <c r="I128" s="10" t="s">
        <v>512</v>
      </c>
      <c r="J128" s="13" t="s">
        <v>523</v>
      </c>
      <c r="K128" s="13" t="s">
        <v>1089</v>
      </c>
      <c r="L128" s="76" t="s">
        <v>521</v>
      </c>
      <c r="M128" s="10" t="s">
        <v>792</v>
      </c>
    </row>
    <row r="129" spans="1:13" x14ac:dyDescent="0.25">
      <c r="A129" s="281"/>
      <c r="B129" s="200"/>
      <c r="C129" s="13">
        <v>0</v>
      </c>
      <c r="D129" s="282"/>
      <c r="E129" s="22"/>
      <c r="F129" s="7"/>
      <c r="G129" s="10"/>
      <c r="H129" s="10"/>
      <c r="I129" s="10"/>
      <c r="J129" s="13"/>
      <c r="K129" s="13"/>
      <c r="L129" s="76"/>
      <c r="M129" s="10"/>
    </row>
    <row r="130" spans="1:13" ht="105" customHeight="1" x14ac:dyDescent="0.25">
      <c r="A130" s="279">
        <v>43</v>
      </c>
      <c r="B130" s="200" t="s">
        <v>524</v>
      </c>
      <c r="C130" s="13" t="s">
        <v>481</v>
      </c>
      <c r="D130" s="282" t="s">
        <v>34</v>
      </c>
      <c r="E130" s="22" t="s">
        <v>35</v>
      </c>
      <c r="F130" s="13" t="s">
        <v>174</v>
      </c>
      <c r="G130" s="10" t="s">
        <v>38</v>
      </c>
      <c r="H130" s="10" t="s">
        <v>74</v>
      </c>
      <c r="I130" s="10" t="s">
        <v>75</v>
      </c>
      <c r="J130" s="13" t="s">
        <v>76</v>
      </c>
      <c r="K130" s="13" t="s">
        <v>77</v>
      </c>
      <c r="L130" s="76" t="s">
        <v>154</v>
      </c>
      <c r="M130" s="10" t="s">
        <v>755</v>
      </c>
    </row>
    <row r="131" spans="1:13" ht="120" x14ac:dyDescent="0.25">
      <c r="A131" s="280"/>
      <c r="B131" s="200"/>
      <c r="C131" s="13" t="s">
        <v>483</v>
      </c>
      <c r="D131" s="282"/>
      <c r="E131" s="22" t="s">
        <v>35</v>
      </c>
      <c r="F131" s="7" t="s">
        <v>484</v>
      </c>
      <c r="G131" s="10" t="s">
        <v>38</v>
      </c>
      <c r="H131" s="10" t="s">
        <v>74</v>
      </c>
      <c r="I131" s="10" t="s">
        <v>161</v>
      </c>
      <c r="J131" s="13" t="s">
        <v>525</v>
      </c>
      <c r="K131" s="13" t="s">
        <v>485</v>
      </c>
      <c r="L131" s="76" t="s">
        <v>526</v>
      </c>
      <c r="M131" s="10" t="s">
        <v>487</v>
      </c>
    </row>
    <row r="132" spans="1:13" ht="90" x14ac:dyDescent="0.25">
      <c r="A132" s="281"/>
      <c r="B132" s="200"/>
      <c r="C132" s="13" t="s">
        <v>358</v>
      </c>
      <c r="D132" s="282"/>
      <c r="E132" s="22" t="s">
        <v>35</v>
      </c>
      <c r="F132" s="7" t="s">
        <v>527</v>
      </c>
      <c r="G132" s="10" t="s">
        <v>38</v>
      </c>
      <c r="H132" s="10" t="s">
        <v>83</v>
      </c>
      <c r="I132" s="10" t="s">
        <v>528</v>
      </c>
      <c r="J132" s="13" t="s">
        <v>529</v>
      </c>
      <c r="K132" s="13" t="s">
        <v>530</v>
      </c>
      <c r="L132" s="76" t="s">
        <v>531</v>
      </c>
      <c r="M132" s="10" t="s">
        <v>532</v>
      </c>
    </row>
    <row r="133" spans="1:13" ht="105" customHeight="1" x14ac:dyDescent="0.25">
      <c r="A133" s="279">
        <v>44</v>
      </c>
      <c r="B133" s="200" t="s">
        <v>533</v>
      </c>
      <c r="C133" s="13" t="s">
        <v>481</v>
      </c>
      <c r="D133" s="282" t="s">
        <v>34</v>
      </c>
      <c r="E133" s="22" t="s">
        <v>35</v>
      </c>
      <c r="F133" s="13" t="s">
        <v>174</v>
      </c>
      <c r="G133" s="10" t="s">
        <v>38</v>
      </c>
      <c r="H133" s="10" t="s">
        <v>74</v>
      </c>
      <c r="I133" s="10" t="s">
        <v>75</v>
      </c>
      <c r="J133" s="13" t="s">
        <v>76</v>
      </c>
      <c r="K133" s="13" t="s">
        <v>77</v>
      </c>
      <c r="L133" s="76" t="s">
        <v>154</v>
      </c>
      <c r="M133" s="10" t="s">
        <v>755</v>
      </c>
    </row>
    <row r="134" spans="1:13" ht="105" customHeight="1" x14ac:dyDescent="0.25">
      <c r="A134" s="280"/>
      <c r="B134" s="200"/>
      <c r="C134" s="13" t="s">
        <v>455</v>
      </c>
      <c r="D134" s="282"/>
      <c r="E134" s="22" t="s">
        <v>35</v>
      </c>
      <c r="F134" s="13" t="s">
        <v>174</v>
      </c>
      <c r="G134" s="10" t="s">
        <v>38</v>
      </c>
      <c r="H134" s="10" t="s">
        <v>74</v>
      </c>
      <c r="I134" s="10" t="s">
        <v>75</v>
      </c>
      <c r="J134" s="13" t="s">
        <v>76</v>
      </c>
      <c r="K134" s="13" t="s">
        <v>77</v>
      </c>
      <c r="L134" s="76" t="s">
        <v>154</v>
      </c>
      <c r="M134" s="10" t="s">
        <v>755</v>
      </c>
    </row>
    <row r="135" spans="1:13" ht="120" x14ac:dyDescent="0.25">
      <c r="A135" s="281"/>
      <c r="B135" s="200"/>
      <c r="C135" s="13" t="s">
        <v>535</v>
      </c>
      <c r="D135" s="282"/>
      <c r="E135" s="22" t="s">
        <v>35</v>
      </c>
      <c r="F135" s="7" t="s">
        <v>536</v>
      </c>
      <c r="G135" s="10" t="s">
        <v>38</v>
      </c>
      <c r="H135" s="10" t="s">
        <v>537</v>
      </c>
      <c r="I135" s="61" t="s">
        <v>498</v>
      </c>
      <c r="J135" s="14" t="s">
        <v>538</v>
      </c>
      <c r="K135" s="14" t="s">
        <v>793</v>
      </c>
      <c r="L135" s="97" t="s">
        <v>794</v>
      </c>
      <c r="M135" s="10" t="s">
        <v>1090</v>
      </c>
    </row>
    <row r="136" spans="1:13" ht="93" customHeight="1" x14ac:dyDescent="0.25">
      <c r="A136" s="279">
        <v>45</v>
      </c>
      <c r="B136" s="200" t="s">
        <v>539</v>
      </c>
      <c r="C136" s="13" t="s">
        <v>540</v>
      </c>
      <c r="D136" s="282" t="s">
        <v>34</v>
      </c>
      <c r="E136" s="22" t="s">
        <v>35</v>
      </c>
      <c r="F136" s="26" t="s">
        <v>542</v>
      </c>
      <c r="G136" s="10" t="s">
        <v>38</v>
      </c>
      <c r="H136" s="98" t="s">
        <v>83</v>
      </c>
      <c r="I136" s="10" t="s">
        <v>114</v>
      </c>
      <c r="J136" s="13" t="s">
        <v>543</v>
      </c>
      <c r="K136" s="13" t="s">
        <v>544</v>
      </c>
      <c r="L136" s="76" t="s">
        <v>795</v>
      </c>
      <c r="M136" s="10" t="s">
        <v>545</v>
      </c>
    </row>
    <row r="137" spans="1:13" ht="75.75" customHeight="1" x14ac:dyDescent="0.25">
      <c r="A137" s="280"/>
      <c r="B137" s="200"/>
      <c r="C137" s="13" t="s">
        <v>546</v>
      </c>
      <c r="D137" s="282"/>
      <c r="E137" s="22" t="s">
        <v>35</v>
      </c>
      <c r="F137" s="7" t="s">
        <v>547</v>
      </c>
      <c r="G137" s="10" t="s">
        <v>38</v>
      </c>
      <c r="H137" s="10" t="s">
        <v>83</v>
      </c>
      <c r="I137" s="10" t="s">
        <v>169</v>
      </c>
      <c r="J137" s="99" t="s">
        <v>548</v>
      </c>
      <c r="K137" s="99" t="s">
        <v>549</v>
      </c>
      <c r="L137" s="100" t="s">
        <v>550</v>
      </c>
      <c r="M137" s="10" t="s">
        <v>551</v>
      </c>
    </row>
    <row r="138" spans="1:13" ht="105" customHeight="1" x14ac:dyDescent="0.25">
      <c r="A138" s="281"/>
      <c r="B138" s="200"/>
      <c r="C138" s="13" t="s">
        <v>552</v>
      </c>
      <c r="D138" s="282"/>
      <c r="E138" s="22" t="s">
        <v>35</v>
      </c>
      <c r="F138" s="13" t="s">
        <v>174</v>
      </c>
      <c r="G138" s="10" t="s">
        <v>38</v>
      </c>
      <c r="H138" s="10" t="s">
        <v>74</v>
      </c>
      <c r="I138" s="10" t="s">
        <v>75</v>
      </c>
      <c r="J138" s="13" t="s">
        <v>76</v>
      </c>
      <c r="K138" s="13" t="s">
        <v>77</v>
      </c>
      <c r="L138" s="76" t="s">
        <v>154</v>
      </c>
      <c r="M138" s="10" t="s">
        <v>755</v>
      </c>
    </row>
    <row r="139" spans="1:13" ht="90" x14ac:dyDescent="0.25">
      <c r="A139" s="279">
        <v>46</v>
      </c>
      <c r="B139" s="200" t="s">
        <v>555</v>
      </c>
      <c r="C139" s="13" t="s">
        <v>358</v>
      </c>
      <c r="D139" s="282" t="s">
        <v>34</v>
      </c>
      <c r="E139" s="22" t="s">
        <v>35</v>
      </c>
      <c r="F139" s="7" t="s">
        <v>557</v>
      </c>
      <c r="G139" s="10" t="s">
        <v>38</v>
      </c>
      <c r="H139" s="10" t="s">
        <v>558</v>
      </c>
      <c r="I139" s="10" t="s">
        <v>770</v>
      </c>
      <c r="J139" s="13" t="s">
        <v>559</v>
      </c>
      <c r="K139" s="13" t="s">
        <v>560</v>
      </c>
      <c r="L139" s="76" t="s">
        <v>796</v>
      </c>
      <c r="M139" s="10" t="s">
        <v>797</v>
      </c>
    </row>
    <row r="140" spans="1:13" ht="90" x14ac:dyDescent="0.25">
      <c r="A140" s="280"/>
      <c r="B140" s="200"/>
      <c r="C140" s="13" t="s">
        <v>561</v>
      </c>
      <c r="D140" s="282"/>
      <c r="E140" s="22" t="s">
        <v>35</v>
      </c>
      <c r="F140" s="7" t="s">
        <v>366</v>
      </c>
      <c r="G140" s="10" t="s">
        <v>38</v>
      </c>
      <c r="H140" s="10" t="s">
        <v>74</v>
      </c>
      <c r="I140" s="10" t="s">
        <v>368</v>
      </c>
      <c r="J140" s="13" t="s">
        <v>775</v>
      </c>
      <c r="K140" s="13" t="s">
        <v>369</v>
      </c>
      <c r="L140" s="76" t="s">
        <v>562</v>
      </c>
      <c r="M140" s="10" t="s">
        <v>776</v>
      </c>
    </row>
    <row r="141" spans="1:13" ht="75" x14ac:dyDescent="0.25">
      <c r="A141" s="281"/>
      <c r="B141" s="200"/>
      <c r="C141" s="13" t="s">
        <v>563</v>
      </c>
      <c r="D141" s="282"/>
      <c r="E141" s="22" t="s">
        <v>35</v>
      </c>
      <c r="F141" s="7" t="s">
        <v>564</v>
      </c>
      <c r="G141" s="10" t="s">
        <v>38</v>
      </c>
      <c r="H141" s="10" t="s">
        <v>558</v>
      </c>
      <c r="I141" s="10" t="s">
        <v>798</v>
      </c>
      <c r="J141" s="13" t="s">
        <v>565</v>
      </c>
      <c r="K141" s="13" t="s">
        <v>566</v>
      </c>
      <c r="L141" s="76" t="s">
        <v>799</v>
      </c>
      <c r="M141" s="10" t="s">
        <v>800</v>
      </c>
    </row>
    <row r="142" spans="1:13" ht="120" customHeight="1" x14ac:dyDescent="0.25">
      <c r="A142" s="279">
        <v>47</v>
      </c>
      <c r="B142" s="200" t="s">
        <v>567</v>
      </c>
      <c r="C142" s="13" t="s">
        <v>391</v>
      </c>
      <c r="D142" s="282" t="s">
        <v>34</v>
      </c>
      <c r="E142" s="22" t="s">
        <v>35</v>
      </c>
      <c r="F142" s="13" t="s">
        <v>174</v>
      </c>
      <c r="G142" s="10" t="s">
        <v>38</v>
      </c>
      <c r="H142" s="10" t="s">
        <v>74</v>
      </c>
      <c r="I142" s="10" t="s">
        <v>75</v>
      </c>
      <c r="J142" s="13" t="s">
        <v>76</v>
      </c>
      <c r="K142" s="13" t="s">
        <v>77</v>
      </c>
      <c r="L142" s="76" t="s">
        <v>154</v>
      </c>
      <c r="M142" s="10" t="s">
        <v>755</v>
      </c>
    </row>
    <row r="143" spans="1:13" ht="129" customHeight="1" x14ac:dyDescent="0.25">
      <c r="A143" s="280"/>
      <c r="B143" s="200"/>
      <c r="C143" s="13" t="s">
        <v>358</v>
      </c>
      <c r="D143" s="282"/>
      <c r="E143" s="22" t="s">
        <v>35</v>
      </c>
      <c r="F143" s="7" t="s">
        <v>777</v>
      </c>
      <c r="G143" s="10" t="s">
        <v>38</v>
      </c>
      <c r="H143" s="10" t="s">
        <v>113</v>
      </c>
      <c r="I143" s="10" t="s">
        <v>778</v>
      </c>
      <c r="J143" s="13" t="s">
        <v>383</v>
      </c>
      <c r="K143" s="13" t="s">
        <v>384</v>
      </c>
      <c r="L143" s="76" t="s">
        <v>385</v>
      </c>
      <c r="M143" s="10" t="s">
        <v>386</v>
      </c>
    </row>
    <row r="144" spans="1:13" x14ac:dyDescent="0.25">
      <c r="A144" s="281"/>
      <c r="B144" s="200"/>
      <c r="C144" s="13" t="s">
        <v>683</v>
      </c>
      <c r="D144" s="282"/>
      <c r="E144" s="22"/>
      <c r="F144" s="83"/>
      <c r="G144" s="80"/>
      <c r="H144" s="80"/>
      <c r="I144" s="80"/>
      <c r="J144" s="78"/>
      <c r="K144" s="78"/>
      <c r="L144" s="79"/>
      <c r="M144" s="80"/>
    </row>
    <row r="145" spans="1:13" ht="144.75" customHeight="1" x14ac:dyDescent="0.25">
      <c r="A145" s="279">
        <v>48</v>
      </c>
      <c r="B145" s="208" t="s">
        <v>570</v>
      </c>
      <c r="C145" s="13" t="s">
        <v>571</v>
      </c>
      <c r="D145" s="282" t="s">
        <v>34</v>
      </c>
      <c r="E145" s="22" t="s">
        <v>35</v>
      </c>
      <c r="F145" s="13" t="s">
        <v>174</v>
      </c>
      <c r="G145" s="10" t="s">
        <v>38</v>
      </c>
      <c r="H145" s="10" t="s">
        <v>74</v>
      </c>
      <c r="I145" s="10" t="s">
        <v>75</v>
      </c>
      <c r="J145" s="13" t="s">
        <v>76</v>
      </c>
      <c r="K145" s="13" t="s">
        <v>77</v>
      </c>
      <c r="L145" s="76" t="s">
        <v>154</v>
      </c>
      <c r="M145" s="10" t="s">
        <v>755</v>
      </c>
    </row>
    <row r="146" spans="1:13" ht="93.75" customHeight="1" x14ac:dyDescent="0.25">
      <c r="A146" s="280"/>
      <c r="B146" s="208"/>
      <c r="C146" s="13" t="s">
        <v>573</v>
      </c>
      <c r="D146" s="282"/>
      <c r="E146" s="101" t="s">
        <v>35</v>
      </c>
      <c r="F146" s="7" t="s">
        <v>574</v>
      </c>
      <c r="G146" s="11" t="s">
        <v>38</v>
      </c>
      <c r="H146" s="7" t="s">
        <v>537</v>
      </c>
      <c r="I146" s="10" t="s">
        <v>169</v>
      </c>
      <c r="J146" s="13" t="s">
        <v>575</v>
      </c>
      <c r="K146" s="13" t="s">
        <v>801</v>
      </c>
      <c r="L146" s="76" t="s">
        <v>576</v>
      </c>
      <c r="M146" s="10" t="s">
        <v>577</v>
      </c>
    </row>
    <row r="147" spans="1:13" x14ac:dyDescent="0.25">
      <c r="A147" s="281"/>
      <c r="B147" s="208"/>
      <c r="C147" s="14">
        <v>0</v>
      </c>
      <c r="D147" s="282"/>
      <c r="E147" s="89"/>
      <c r="J147" s="71"/>
      <c r="K147" s="71"/>
      <c r="L147" s="71"/>
      <c r="M147" s="90"/>
    </row>
    <row r="148" spans="1:13" ht="60" x14ac:dyDescent="0.25">
      <c r="A148" s="279">
        <v>49</v>
      </c>
      <c r="B148" s="200" t="s">
        <v>578</v>
      </c>
      <c r="C148" s="13" t="s">
        <v>579</v>
      </c>
      <c r="D148" s="282" t="s">
        <v>188</v>
      </c>
      <c r="E148" s="101" t="s">
        <v>35</v>
      </c>
      <c r="F148" s="7" t="s">
        <v>547</v>
      </c>
      <c r="G148" s="10" t="s">
        <v>38</v>
      </c>
      <c r="H148" s="10" t="s">
        <v>83</v>
      </c>
      <c r="I148" s="10" t="s">
        <v>169</v>
      </c>
      <c r="J148" s="99" t="s">
        <v>548</v>
      </c>
      <c r="K148" s="99" t="s">
        <v>549</v>
      </c>
      <c r="L148" s="100" t="s">
        <v>550</v>
      </c>
      <c r="M148" s="10" t="s">
        <v>551</v>
      </c>
    </row>
    <row r="149" spans="1:13" x14ac:dyDescent="0.25">
      <c r="A149" s="280"/>
      <c r="B149" s="200"/>
      <c r="C149" s="13">
        <v>0</v>
      </c>
      <c r="D149" s="282"/>
      <c r="E149" s="101"/>
      <c r="F149" s="7"/>
      <c r="G149" s="11"/>
      <c r="H149" s="7"/>
      <c r="I149" s="10"/>
      <c r="J149" s="13"/>
      <c r="K149" s="13"/>
      <c r="L149" s="76"/>
      <c r="M149" s="10"/>
    </row>
    <row r="150" spans="1:13" x14ac:dyDescent="0.25">
      <c r="A150" s="281"/>
      <c r="B150" s="200"/>
      <c r="C150" s="13">
        <v>0</v>
      </c>
      <c r="D150" s="282"/>
      <c r="E150" s="22"/>
      <c r="F150" s="7"/>
      <c r="G150" s="10"/>
      <c r="H150" s="7"/>
      <c r="I150" s="10"/>
      <c r="J150" s="13"/>
      <c r="K150" s="13"/>
      <c r="L150" s="76"/>
      <c r="M150" s="10"/>
    </row>
    <row r="151" spans="1:13" ht="105" customHeight="1" x14ac:dyDescent="0.25">
      <c r="A151" s="279">
        <v>50</v>
      </c>
      <c r="B151" s="200" t="s">
        <v>581</v>
      </c>
      <c r="C151" s="13" t="s">
        <v>451</v>
      </c>
      <c r="D151" s="282" t="s">
        <v>188</v>
      </c>
      <c r="E151" s="22" t="s">
        <v>35</v>
      </c>
      <c r="F151" s="13" t="s">
        <v>174</v>
      </c>
      <c r="G151" s="10" t="s">
        <v>38</v>
      </c>
      <c r="H151" s="10" t="s">
        <v>74</v>
      </c>
      <c r="I151" s="10" t="s">
        <v>75</v>
      </c>
      <c r="J151" s="13" t="s">
        <v>76</v>
      </c>
      <c r="K151" s="13" t="s">
        <v>77</v>
      </c>
      <c r="L151" s="76" t="s">
        <v>154</v>
      </c>
      <c r="M151" s="10" t="s">
        <v>755</v>
      </c>
    </row>
    <row r="152" spans="1:13" x14ac:dyDescent="0.25">
      <c r="A152" s="280"/>
      <c r="B152" s="200"/>
      <c r="C152" s="13">
        <v>0</v>
      </c>
      <c r="D152" s="282"/>
      <c r="E152" s="22"/>
      <c r="F152" s="12"/>
      <c r="G152" s="10"/>
      <c r="H152" s="7"/>
      <c r="I152" s="60"/>
      <c r="J152" s="13"/>
      <c r="K152" s="13"/>
      <c r="L152" s="77"/>
      <c r="M152" s="10"/>
    </row>
    <row r="153" spans="1:13" x14ac:dyDescent="0.25">
      <c r="A153" s="281"/>
      <c r="B153" s="200"/>
      <c r="C153" s="13">
        <v>0</v>
      </c>
      <c r="D153" s="282"/>
      <c r="E153" s="22"/>
      <c r="F153" s="7"/>
      <c r="G153" s="11"/>
      <c r="H153" s="7"/>
      <c r="I153" s="10"/>
      <c r="J153" s="13"/>
      <c r="K153" s="13"/>
      <c r="L153" s="76"/>
      <c r="M153" s="10"/>
    </row>
    <row r="154" spans="1:13" ht="60" x14ac:dyDescent="0.25">
      <c r="A154" s="279">
        <v>51</v>
      </c>
      <c r="B154" s="200" t="s">
        <v>583</v>
      </c>
      <c r="C154" s="13" t="s">
        <v>584</v>
      </c>
      <c r="D154" s="282" t="s">
        <v>188</v>
      </c>
      <c r="E154" s="101" t="s">
        <v>35</v>
      </c>
      <c r="F154" s="7" t="s">
        <v>547</v>
      </c>
      <c r="G154" s="10" t="s">
        <v>38</v>
      </c>
      <c r="H154" s="10" t="s">
        <v>83</v>
      </c>
      <c r="I154" s="10" t="s">
        <v>169</v>
      </c>
      <c r="J154" s="99" t="s">
        <v>548</v>
      </c>
      <c r="K154" s="99" t="s">
        <v>549</v>
      </c>
      <c r="L154" s="100" t="s">
        <v>550</v>
      </c>
      <c r="M154" s="10" t="s">
        <v>551</v>
      </c>
    </row>
    <row r="155" spans="1:13" x14ac:dyDescent="0.25">
      <c r="A155" s="280"/>
      <c r="B155" s="200"/>
      <c r="C155" s="13">
        <v>0</v>
      </c>
      <c r="D155" s="282"/>
      <c r="E155" s="22"/>
      <c r="F155" s="12"/>
      <c r="G155" s="102"/>
      <c r="H155" s="7"/>
      <c r="I155" s="60"/>
      <c r="J155" s="13"/>
      <c r="K155" s="13"/>
      <c r="L155" s="77"/>
      <c r="M155" s="10"/>
    </row>
    <row r="156" spans="1:13" x14ac:dyDescent="0.25">
      <c r="A156" s="281"/>
      <c r="B156" s="200"/>
      <c r="C156" s="13">
        <v>0</v>
      </c>
      <c r="D156" s="282"/>
      <c r="E156" s="22"/>
      <c r="F156" s="7"/>
      <c r="G156" s="10"/>
      <c r="H156" s="7"/>
      <c r="I156" s="10"/>
      <c r="J156" s="13"/>
      <c r="K156" s="13"/>
      <c r="L156" s="76"/>
      <c r="M156" s="10"/>
    </row>
    <row r="157" spans="1:13" ht="90" customHeight="1" x14ac:dyDescent="0.25">
      <c r="A157" s="279">
        <v>52</v>
      </c>
      <c r="B157" s="200" t="s">
        <v>586</v>
      </c>
      <c r="C157" s="13" t="s">
        <v>587</v>
      </c>
      <c r="D157" s="282" t="s">
        <v>34</v>
      </c>
      <c r="E157" s="22" t="s">
        <v>35</v>
      </c>
      <c r="F157" s="7" t="s">
        <v>589</v>
      </c>
      <c r="G157" s="10" t="s">
        <v>38</v>
      </c>
      <c r="H157" s="10" t="s">
        <v>113</v>
      </c>
      <c r="I157" s="10" t="s">
        <v>802</v>
      </c>
      <c r="J157" s="13" t="s">
        <v>590</v>
      </c>
      <c r="K157" s="13" t="s">
        <v>591</v>
      </c>
      <c r="L157" s="76" t="s">
        <v>592</v>
      </c>
      <c r="M157" s="10" t="s">
        <v>593</v>
      </c>
    </row>
    <row r="158" spans="1:13" ht="155.25" customHeight="1" x14ac:dyDescent="0.25">
      <c r="A158" s="280"/>
      <c r="B158" s="200"/>
      <c r="C158" s="13" t="s">
        <v>561</v>
      </c>
      <c r="D158" s="282"/>
      <c r="E158" s="22" t="s">
        <v>35</v>
      </c>
      <c r="F158" s="7" t="s">
        <v>366</v>
      </c>
      <c r="G158" s="10" t="s">
        <v>38</v>
      </c>
      <c r="H158" s="10" t="s">
        <v>367</v>
      </c>
      <c r="I158" s="10" t="s">
        <v>368</v>
      </c>
      <c r="J158" s="13" t="s">
        <v>775</v>
      </c>
      <c r="K158" s="13" t="s">
        <v>369</v>
      </c>
      <c r="L158" s="76" t="s">
        <v>594</v>
      </c>
      <c r="M158" s="10" t="s">
        <v>776</v>
      </c>
    </row>
    <row r="159" spans="1:13" ht="90" customHeight="1" x14ac:dyDescent="0.25">
      <c r="A159" s="281"/>
      <c r="B159" s="200"/>
      <c r="C159" s="13" t="s">
        <v>595</v>
      </c>
      <c r="D159" s="282"/>
      <c r="E159" s="22" t="s">
        <v>35</v>
      </c>
      <c r="F159" s="7" t="s">
        <v>596</v>
      </c>
      <c r="G159" s="10" t="s">
        <v>38</v>
      </c>
      <c r="H159" s="10" t="s">
        <v>597</v>
      </c>
      <c r="I159" s="10" t="s">
        <v>180</v>
      </c>
      <c r="J159" s="13" t="s">
        <v>598</v>
      </c>
      <c r="K159" s="13" t="s">
        <v>599</v>
      </c>
      <c r="L159" s="76" t="s">
        <v>803</v>
      </c>
      <c r="M159" s="10" t="s">
        <v>804</v>
      </c>
    </row>
    <row r="160" spans="1:13" ht="105" customHeight="1" x14ac:dyDescent="0.25">
      <c r="A160" s="279">
        <v>53</v>
      </c>
      <c r="B160" s="200" t="s">
        <v>600</v>
      </c>
      <c r="C160" s="13" t="s">
        <v>391</v>
      </c>
      <c r="D160" s="282" t="s">
        <v>34</v>
      </c>
      <c r="E160" s="22" t="s">
        <v>35</v>
      </c>
      <c r="F160" s="13" t="s">
        <v>174</v>
      </c>
      <c r="G160" s="10" t="s">
        <v>38</v>
      </c>
      <c r="H160" s="10" t="s">
        <v>74</v>
      </c>
      <c r="I160" s="10" t="s">
        <v>75</v>
      </c>
      <c r="J160" s="13" t="s">
        <v>76</v>
      </c>
      <c r="K160" s="13" t="s">
        <v>77</v>
      </c>
      <c r="L160" s="76" t="s">
        <v>154</v>
      </c>
      <c r="M160" s="10" t="s">
        <v>755</v>
      </c>
    </row>
    <row r="161" spans="1:13" ht="90" customHeight="1" x14ac:dyDescent="0.25">
      <c r="A161" s="280"/>
      <c r="B161" s="200"/>
      <c r="C161" s="13" t="s">
        <v>358</v>
      </c>
      <c r="D161" s="282"/>
      <c r="E161" s="22" t="s">
        <v>35</v>
      </c>
      <c r="F161" s="7" t="s">
        <v>589</v>
      </c>
      <c r="G161" s="10" t="s">
        <v>38</v>
      </c>
      <c r="H161" s="10" t="s">
        <v>113</v>
      </c>
      <c r="I161" s="10" t="s">
        <v>802</v>
      </c>
      <c r="J161" s="13" t="s">
        <v>590</v>
      </c>
      <c r="K161" s="13" t="s">
        <v>591</v>
      </c>
      <c r="L161" s="76" t="s">
        <v>602</v>
      </c>
      <c r="M161" s="10" t="s">
        <v>593</v>
      </c>
    </row>
    <row r="162" spans="1:13" x14ac:dyDescent="0.25">
      <c r="A162" s="281"/>
      <c r="B162" s="200"/>
      <c r="C162" s="13">
        <v>0</v>
      </c>
      <c r="D162" s="282"/>
      <c r="E162" s="103"/>
      <c r="F162" s="91"/>
      <c r="G162" s="94"/>
      <c r="H162" s="94"/>
      <c r="I162" s="94"/>
      <c r="J162" s="91"/>
      <c r="K162" s="91"/>
      <c r="L162" s="95"/>
      <c r="M162" s="94"/>
    </row>
    <row r="163" spans="1:13" ht="105" customHeight="1" x14ac:dyDescent="0.25">
      <c r="A163" s="279">
        <v>54</v>
      </c>
      <c r="B163" s="200" t="s">
        <v>605</v>
      </c>
      <c r="C163" s="13" t="s">
        <v>606</v>
      </c>
      <c r="D163" s="282" t="s">
        <v>34</v>
      </c>
      <c r="E163" s="22" t="s">
        <v>35</v>
      </c>
      <c r="F163" s="13" t="s">
        <v>174</v>
      </c>
      <c r="G163" s="10" t="s">
        <v>38</v>
      </c>
      <c r="H163" s="10" t="s">
        <v>74</v>
      </c>
      <c r="I163" s="10" t="s">
        <v>75</v>
      </c>
      <c r="J163" s="13" t="s">
        <v>76</v>
      </c>
      <c r="K163" s="13" t="s">
        <v>77</v>
      </c>
      <c r="L163" s="76" t="s">
        <v>154</v>
      </c>
      <c r="M163" s="10" t="s">
        <v>755</v>
      </c>
    </row>
    <row r="164" spans="1:13" ht="150" x14ac:dyDescent="0.25">
      <c r="A164" s="280"/>
      <c r="B164" s="200"/>
      <c r="C164" s="13" t="s">
        <v>608</v>
      </c>
      <c r="D164" s="282"/>
      <c r="E164" s="22" t="s">
        <v>35</v>
      </c>
      <c r="F164" s="7" t="s">
        <v>805</v>
      </c>
      <c r="G164" s="10" t="s">
        <v>38</v>
      </c>
      <c r="H164" s="10" t="s">
        <v>806</v>
      </c>
      <c r="I164" s="10" t="s">
        <v>610</v>
      </c>
      <c r="J164" s="13" t="s">
        <v>611</v>
      </c>
      <c r="K164" s="13" t="s">
        <v>612</v>
      </c>
      <c r="L164" s="76" t="s">
        <v>613</v>
      </c>
      <c r="M164" s="10" t="s">
        <v>614</v>
      </c>
    </row>
    <row r="165" spans="1:13" ht="90" x14ac:dyDescent="0.25">
      <c r="A165" s="281"/>
      <c r="B165" s="200"/>
      <c r="C165" s="13" t="s">
        <v>615</v>
      </c>
      <c r="D165" s="282"/>
      <c r="E165" s="22" t="s">
        <v>35</v>
      </c>
      <c r="F165" s="7" t="s">
        <v>616</v>
      </c>
      <c r="G165" s="10" t="s">
        <v>38</v>
      </c>
      <c r="H165" s="10" t="s">
        <v>1082</v>
      </c>
      <c r="I165" s="10" t="s">
        <v>617</v>
      </c>
      <c r="J165" s="13" t="s">
        <v>618</v>
      </c>
      <c r="K165" s="13" t="s">
        <v>619</v>
      </c>
      <c r="L165" s="76" t="s">
        <v>620</v>
      </c>
      <c r="M165" s="10" t="s">
        <v>807</v>
      </c>
    </row>
    <row r="166" spans="1:13" ht="105" x14ac:dyDescent="0.25">
      <c r="A166" s="279">
        <v>55</v>
      </c>
      <c r="B166" s="200" t="s">
        <v>621</v>
      </c>
      <c r="C166" s="13" t="s">
        <v>622</v>
      </c>
      <c r="D166" s="282" t="s">
        <v>34</v>
      </c>
      <c r="E166" s="22" t="s">
        <v>35</v>
      </c>
      <c r="F166" s="7" t="s">
        <v>624</v>
      </c>
      <c r="G166" s="10" t="s">
        <v>38</v>
      </c>
      <c r="H166" s="10" t="s">
        <v>126</v>
      </c>
      <c r="I166" s="10" t="s">
        <v>625</v>
      </c>
      <c r="J166" s="13" t="s">
        <v>808</v>
      </c>
      <c r="K166" s="13" t="s">
        <v>626</v>
      </c>
      <c r="L166" s="76" t="s">
        <v>809</v>
      </c>
      <c r="M166" s="10" t="s">
        <v>810</v>
      </c>
    </row>
    <row r="167" spans="1:13" ht="105" customHeight="1" x14ac:dyDescent="0.25">
      <c r="A167" s="280"/>
      <c r="B167" s="200"/>
      <c r="C167" s="13" t="s">
        <v>561</v>
      </c>
      <c r="D167" s="282"/>
      <c r="E167" s="22" t="s">
        <v>35</v>
      </c>
      <c r="F167" s="13" t="s">
        <v>174</v>
      </c>
      <c r="G167" s="10" t="s">
        <v>38</v>
      </c>
      <c r="H167" s="10" t="s">
        <v>74</v>
      </c>
      <c r="I167" s="10" t="s">
        <v>75</v>
      </c>
      <c r="J167" s="13" t="s">
        <v>76</v>
      </c>
      <c r="K167" s="13" t="s">
        <v>77</v>
      </c>
      <c r="L167" s="76" t="s">
        <v>154</v>
      </c>
      <c r="M167" s="10" t="s">
        <v>755</v>
      </c>
    </row>
    <row r="168" spans="1:13" ht="111" customHeight="1" x14ac:dyDescent="0.25">
      <c r="A168" s="281"/>
      <c r="B168" s="200"/>
      <c r="C168" s="13" t="s">
        <v>391</v>
      </c>
      <c r="D168" s="282"/>
      <c r="E168" s="22" t="s">
        <v>35</v>
      </c>
      <c r="F168" s="7" t="s">
        <v>627</v>
      </c>
      <c r="G168" s="10" t="s">
        <v>38</v>
      </c>
      <c r="H168" s="10" t="s">
        <v>126</v>
      </c>
      <c r="I168" s="10" t="s">
        <v>625</v>
      </c>
      <c r="J168" s="13" t="s">
        <v>811</v>
      </c>
      <c r="K168" s="13" t="s">
        <v>628</v>
      </c>
      <c r="L168" s="76" t="s">
        <v>809</v>
      </c>
      <c r="M168" s="10" t="s">
        <v>810</v>
      </c>
    </row>
    <row r="169" spans="1:13" ht="120" x14ac:dyDescent="0.25">
      <c r="A169" s="279">
        <v>56</v>
      </c>
      <c r="B169" s="200" t="s">
        <v>629</v>
      </c>
      <c r="C169" s="13" t="s">
        <v>509</v>
      </c>
      <c r="D169" s="282" t="s">
        <v>34</v>
      </c>
      <c r="E169" s="22" t="s">
        <v>35</v>
      </c>
      <c r="F169" s="7" t="s">
        <v>812</v>
      </c>
      <c r="G169" s="10" t="s">
        <v>38</v>
      </c>
      <c r="H169" s="10" t="s">
        <v>126</v>
      </c>
      <c r="I169" s="10" t="s">
        <v>632</v>
      </c>
      <c r="J169" s="13" t="s">
        <v>633</v>
      </c>
      <c r="K169" s="13" t="s">
        <v>813</v>
      </c>
      <c r="L169" s="76" t="s">
        <v>634</v>
      </c>
      <c r="M169" s="10" t="s">
        <v>635</v>
      </c>
    </row>
    <row r="170" spans="1:13" ht="75" x14ac:dyDescent="0.25">
      <c r="A170" s="280"/>
      <c r="B170" s="200"/>
      <c r="C170" s="13" t="s">
        <v>103</v>
      </c>
      <c r="D170" s="282"/>
      <c r="E170" s="22" t="s">
        <v>35</v>
      </c>
      <c r="F170" s="7" t="s">
        <v>814</v>
      </c>
      <c r="G170" s="10" t="s">
        <v>38</v>
      </c>
      <c r="H170" s="10" t="s">
        <v>126</v>
      </c>
      <c r="I170" s="10" t="s">
        <v>637</v>
      </c>
      <c r="J170" s="13" t="s">
        <v>638</v>
      </c>
      <c r="K170" s="13" t="s">
        <v>639</v>
      </c>
      <c r="L170" s="76" t="s">
        <v>640</v>
      </c>
      <c r="M170" s="10" t="s">
        <v>641</v>
      </c>
    </row>
    <row r="171" spans="1:13" ht="105" x14ac:dyDescent="0.25">
      <c r="A171" s="281"/>
      <c r="B171" s="200"/>
      <c r="C171" s="13" t="s">
        <v>642</v>
      </c>
      <c r="D171" s="282"/>
      <c r="E171" s="22" t="s">
        <v>35</v>
      </c>
      <c r="F171" s="13" t="s">
        <v>174</v>
      </c>
      <c r="G171" s="10" t="s">
        <v>38</v>
      </c>
      <c r="H171" s="10" t="s">
        <v>74</v>
      </c>
      <c r="I171" s="10" t="s">
        <v>75</v>
      </c>
      <c r="J171" s="13" t="s">
        <v>76</v>
      </c>
      <c r="K171" s="13" t="s">
        <v>77</v>
      </c>
      <c r="L171" s="76" t="s">
        <v>154</v>
      </c>
      <c r="M171" s="10" t="s">
        <v>755</v>
      </c>
    </row>
  </sheetData>
  <sheetProtection password="E8BB" sheet="1" objects="1" scenarios="1"/>
  <mergeCells count="174">
    <mergeCell ref="A1:M1"/>
    <mergeCell ref="A4:A6"/>
    <mergeCell ref="B4:B6"/>
    <mergeCell ref="D4:D6"/>
    <mergeCell ref="A7:A9"/>
    <mergeCell ref="B7:B9"/>
    <mergeCell ref="D7:D9"/>
    <mergeCell ref="A16:A18"/>
    <mergeCell ref="B16:B18"/>
    <mergeCell ref="D16:D18"/>
    <mergeCell ref="A19:A21"/>
    <mergeCell ref="B19:B21"/>
    <mergeCell ref="D19:D21"/>
    <mergeCell ref="A10:A12"/>
    <mergeCell ref="B10:B12"/>
    <mergeCell ref="D10:D12"/>
    <mergeCell ref="A13:A15"/>
    <mergeCell ref="B13:B15"/>
    <mergeCell ref="D13:D15"/>
    <mergeCell ref="A28:A30"/>
    <mergeCell ref="B28:B30"/>
    <mergeCell ref="D28:D30"/>
    <mergeCell ref="A31:A33"/>
    <mergeCell ref="B31:B33"/>
    <mergeCell ref="D31:D33"/>
    <mergeCell ref="A22:A24"/>
    <mergeCell ref="B22:B24"/>
    <mergeCell ref="D22:D24"/>
    <mergeCell ref="A25:A27"/>
    <mergeCell ref="B25:B27"/>
    <mergeCell ref="D25:D27"/>
    <mergeCell ref="A40:A42"/>
    <mergeCell ref="B40:B42"/>
    <mergeCell ref="D40:D42"/>
    <mergeCell ref="A43:A45"/>
    <mergeCell ref="B43:B45"/>
    <mergeCell ref="D43:D45"/>
    <mergeCell ref="A34:A36"/>
    <mergeCell ref="B34:B36"/>
    <mergeCell ref="D34:D36"/>
    <mergeCell ref="A37:A39"/>
    <mergeCell ref="B37:B39"/>
    <mergeCell ref="D37:D39"/>
    <mergeCell ref="A52:A54"/>
    <mergeCell ref="B52:B54"/>
    <mergeCell ref="D52:D54"/>
    <mergeCell ref="A55:A57"/>
    <mergeCell ref="B55:B57"/>
    <mergeCell ref="D55:D57"/>
    <mergeCell ref="A46:A48"/>
    <mergeCell ref="B46:B48"/>
    <mergeCell ref="D46:D48"/>
    <mergeCell ref="A49:A51"/>
    <mergeCell ref="B49:B51"/>
    <mergeCell ref="D49:D51"/>
    <mergeCell ref="A61:A63"/>
    <mergeCell ref="B61:B63"/>
    <mergeCell ref="D61:D63"/>
    <mergeCell ref="J61:J63"/>
    <mergeCell ref="K61:K63"/>
    <mergeCell ref="A64:A66"/>
    <mergeCell ref="B64:B66"/>
    <mergeCell ref="D64:D66"/>
    <mergeCell ref="K55:K56"/>
    <mergeCell ref="A58:A60"/>
    <mergeCell ref="B58:B60"/>
    <mergeCell ref="D58:D60"/>
    <mergeCell ref="J58:J60"/>
    <mergeCell ref="K58:K60"/>
    <mergeCell ref="A73:A75"/>
    <mergeCell ref="B73:B75"/>
    <mergeCell ref="D73:D75"/>
    <mergeCell ref="A76:A78"/>
    <mergeCell ref="B76:B78"/>
    <mergeCell ref="D76:D78"/>
    <mergeCell ref="A67:A69"/>
    <mergeCell ref="B67:B69"/>
    <mergeCell ref="D67:D69"/>
    <mergeCell ref="A70:A72"/>
    <mergeCell ref="B70:B72"/>
    <mergeCell ref="D70:D72"/>
    <mergeCell ref="A79:A81"/>
    <mergeCell ref="B79:B81"/>
    <mergeCell ref="D79:D81"/>
    <mergeCell ref="A82:A84"/>
    <mergeCell ref="B82:B84"/>
    <mergeCell ref="D82:D84"/>
    <mergeCell ref="A85:A87"/>
    <mergeCell ref="B85:B87"/>
    <mergeCell ref="D85:D87"/>
    <mergeCell ref="A94:A96"/>
    <mergeCell ref="B94:B96"/>
    <mergeCell ref="D94:D96"/>
    <mergeCell ref="A97:A99"/>
    <mergeCell ref="B97:B99"/>
    <mergeCell ref="D97:D99"/>
    <mergeCell ref="A88:A90"/>
    <mergeCell ref="B88:B90"/>
    <mergeCell ref="D88:D90"/>
    <mergeCell ref="A91:A93"/>
    <mergeCell ref="B91:B93"/>
    <mergeCell ref="D91:D93"/>
    <mergeCell ref="A106:A108"/>
    <mergeCell ref="B106:B108"/>
    <mergeCell ref="D106:D108"/>
    <mergeCell ref="A109:A111"/>
    <mergeCell ref="B109:B111"/>
    <mergeCell ref="D109:D111"/>
    <mergeCell ref="A100:A102"/>
    <mergeCell ref="B100:B102"/>
    <mergeCell ref="D100:D102"/>
    <mergeCell ref="A103:A105"/>
    <mergeCell ref="B103:B105"/>
    <mergeCell ref="D103:D105"/>
    <mergeCell ref="A118:A120"/>
    <mergeCell ref="B118:B120"/>
    <mergeCell ref="D118:D120"/>
    <mergeCell ref="A121:A123"/>
    <mergeCell ref="B121:B123"/>
    <mergeCell ref="D121:D123"/>
    <mergeCell ref="A112:A114"/>
    <mergeCell ref="B112:B114"/>
    <mergeCell ref="D112:D114"/>
    <mergeCell ref="A115:A117"/>
    <mergeCell ref="B115:B117"/>
    <mergeCell ref="D115:D117"/>
    <mergeCell ref="A130:A132"/>
    <mergeCell ref="B130:B132"/>
    <mergeCell ref="D130:D132"/>
    <mergeCell ref="A133:A135"/>
    <mergeCell ref="B133:B135"/>
    <mergeCell ref="D133:D135"/>
    <mergeCell ref="A124:A126"/>
    <mergeCell ref="B124:B126"/>
    <mergeCell ref="D124:D126"/>
    <mergeCell ref="A127:A129"/>
    <mergeCell ref="B127:B129"/>
    <mergeCell ref="D127:D129"/>
    <mergeCell ref="A142:A144"/>
    <mergeCell ref="B142:B144"/>
    <mergeCell ref="D142:D144"/>
    <mergeCell ref="A145:A147"/>
    <mergeCell ref="B145:B147"/>
    <mergeCell ref="D145:D147"/>
    <mergeCell ref="A136:A138"/>
    <mergeCell ref="B136:B138"/>
    <mergeCell ref="D136:D138"/>
    <mergeCell ref="A139:A141"/>
    <mergeCell ref="B139:B141"/>
    <mergeCell ref="D139:D141"/>
    <mergeCell ref="A166:A168"/>
    <mergeCell ref="B166:B168"/>
    <mergeCell ref="D166:D168"/>
    <mergeCell ref="A169:A171"/>
    <mergeCell ref="B169:B171"/>
    <mergeCell ref="D169:D171"/>
    <mergeCell ref="A160:A162"/>
    <mergeCell ref="B160:B162"/>
    <mergeCell ref="D160:D162"/>
    <mergeCell ref="A163:A165"/>
    <mergeCell ref="B163:B165"/>
    <mergeCell ref="D163:D165"/>
    <mergeCell ref="A154:A156"/>
    <mergeCell ref="B154:B156"/>
    <mergeCell ref="D154:D156"/>
    <mergeCell ref="A157:A159"/>
    <mergeCell ref="B157:B159"/>
    <mergeCell ref="D157:D159"/>
    <mergeCell ref="A148:A150"/>
    <mergeCell ref="B148:B150"/>
    <mergeCell ref="D148:D150"/>
    <mergeCell ref="A151:A153"/>
    <mergeCell ref="B151:B153"/>
    <mergeCell ref="D151:D153"/>
  </mergeCells>
  <pageMargins left="0.7" right="0.7" top="1.1437007874015748" bottom="1.1437007874015748" header="0.75" footer="0.75"/>
  <pageSetup paperSize="0" fitToWidth="0" fitToHeight="0" orientation="landscape"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71"/>
  <sheetViews>
    <sheetView zoomScale="50" zoomScaleNormal="50" workbookViewId="0">
      <selection activeCell="B4" sqref="B4:B6"/>
    </sheetView>
  </sheetViews>
  <sheetFormatPr baseColWidth="10" defaultRowHeight="15" x14ac:dyDescent="0.25"/>
  <cols>
    <col min="1" max="1" width="9.875" style="28" customWidth="1"/>
    <col min="2" max="2" width="38" style="112" customWidth="1"/>
    <col min="3" max="3" width="56.75" style="28" customWidth="1"/>
    <col min="4" max="4" width="55.625" style="28" customWidth="1"/>
    <col min="5" max="5" width="20.25" style="104" customWidth="1"/>
    <col min="6" max="6" width="9.5" style="104" hidden="1" customWidth="1"/>
    <col min="7" max="7" width="21.125" style="104" customWidth="1"/>
    <col min="8" max="8" width="10.75" style="104" hidden="1" customWidth="1"/>
    <col min="9" max="9" width="23.25" style="104" customWidth="1"/>
    <col min="10" max="10" width="11.375" style="104" hidden="1" customWidth="1"/>
    <col min="11" max="11" width="24.375" style="104" customWidth="1"/>
    <col min="12" max="12" width="13.75" style="104" hidden="1" customWidth="1"/>
    <col min="13" max="13" width="16.5" style="104" customWidth="1"/>
    <col min="14" max="14" width="12.875" style="104" hidden="1" customWidth="1"/>
    <col min="15" max="15" width="25.625" style="104" customWidth="1"/>
    <col min="16" max="16" width="10.125" style="104" hidden="1" customWidth="1"/>
    <col min="17" max="17" width="18.875" style="104" customWidth="1"/>
    <col min="18" max="18" width="10.25" style="104" hidden="1" customWidth="1"/>
    <col min="19" max="19" width="17.375" style="104" hidden="1" customWidth="1"/>
    <col min="20" max="20" width="13" style="104" customWidth="1"/>
    <col min="21" max="21" width="15.5" style="28" hidden="1" customWidth="1"/>
    <col min="22" max="22" width="18" style="28" customWidth="1"/>
    <col min="23" max="23" width="9.875" style="28" customWidth="1"/>
    <col min="24" max="24" width="11" style="28" customWidth="1"/>
    <col min="25" max="1024" width="9.875" style="28" customWidth="1"/>
  </cols>
  <sheetData>
    <row r="1" spans="1:22" ht="15.75" x14ac:dyDescent="0.25">
      <c r="A1" s="301" t="s">
        <v>815</v>
      </c>
      <c r="B1" s="301"/>
      <c r="C1" s="301"/>
      <c r="D1" s="301"/>
      <c r="E1" s="301"/>
      <c r="F1" s="301"/>
      <c r="G1" s="301"/>
      <c r="H1" s="301"/>
      <c r="I1" s="301"/>
      <c r="J1" s="301"/>
      <c r="K1" s="301"/>
      <c r="L1" s="301"/>
      <c r="M1" s="301"/>
      <c r="N1" s="301"/>
      <c r="O1" s="301"/>
      <c r="P1" s="301"/>
      <c r="Q1" s="301"/>
      <c r="R1" s="301"/>
      <c r="S1" s="301"/>
      <c r="T1" s="301"/>
      <c r="U1" s="301"/>
      <c r="V1" s="301"/>
    </row>
    <row r="2" spans="1:22" s="104" customFormat="1" ht="18.75" customHeight="1" x14ac:dyDescent="0.2">
      <c r="A2" s="302" t="s">
        <v>6</v>
      </c>
      <c r="B2" s="302" t="s">
        <v>666</v>
      </c>
      <c r="C2" s="302" t="s">
        <v>8</v>
      </c>
      <c r="D2" s="302" t="s">
        <v>14</v>
      </c>
      <c r="E2" s="209" t="s">
        <v>748</v>
      </c>
      <c r="F2" s="209"/>
      <c r="G2" s="209"/>
      <c r="H2" s="6"/>
      <c r="I2" s="6" t="s">
        <v>816</v>
      </c>
      <c r="J2" s="6"/>
      <c r="K2" s="6" t="s">
        <v>817</v>
      </c>
      <c r="L2" s="6"/>
      <c r="M2" s="6" t="s">
        <v>818</v>
      </c>
      <c r="N2" s="6"/>
      <c r="O2" s="6" t="s">
        <v>819</v>
      </c>
      <c r="P2" s="6"/>
      <c r="Q2" s="6" t="s">
        <v>820</v>
      </c>
      <c r="R2" s="6"/>
      <c r="S2" s="209" t="s">
        <v>821</v>
      </c>
      <c r="T2" s="209"/>
      <c r="U2" s="209"/>
      <c r="V2" s="209"/>
    </row>
    <row r="3" spans="1:22" s="104" customFormat="1" ht="48" customHeight="1" x14ac:dyDescent="0.2">
      <c r="A3" s="302"/>
      <c r="B3" s="302"/>
      <c r="C3" s="302"/>
      <c r="D3" s="302"/>
      <c r="E3" s="105" t="s">
        <v>822</v>
      </c>
      <c r="F3" s="105" t="s">
        <v>712</v>
      </c>
      <c r="G3" s="105" t="s">
        <v>823</v>
      </c>
      <c r="H3" s="105" t="s">
        <v>712</v>
      </c>
      <c r="I3" s="105" t="s">
        <v>824</v>
      </c>
      <c r="J3" s="105" t="s">
        <v>712</v>
      </c>
      <c r="K3" s="105" t="s">
        <v>825</v>
      </c>
      <c r="L3" s="105" t="s">
        <v>712</v>
      </c>
      <c r="M3" s="105" t="s">
        <v>826</v>
      </c>
      <c r="N3" s="105" t="s">
        <v>712</v>
      </c>
      <c r="O3" s="105" t="s">
        <v>827</v>
      </c>
      <c r="P3" s="105" t="s">
        <v>712</v>
      </c>
      <c r="Q3" s="105" t="s">
        <v>828</v>
      </c>
      <c r="R3" s="105" t="s">
        <v>712</v>
      </c>
      <c r="S3" s="105" t="s">
        <v>829</v>
      </c>
      <c r="T3" s="105" t="s">
        <v>830</v>
      </c>
      <c r="U3" s="105" t="s">
        <v>831</v>
      </c>
      <c r="V3" s="105" t="s">
        <v>832</v>
      </c>
    </row>
    <row r="4" spans="1:22" ht="28.5" x14ac:dyDescent="0.25">
      <c r="A4" s="299">
        <v>1</v>
      </c>
      <c r="B4" s="300" t="s">
        <v>29</v>
      </c>
      <c r="C4" s="106" t="s">
        <v>30</v>
      </c>
      <c r="D4" s="106" t="s">
        <v>37</v>
      </c>
      <c r="E4" s="107" t="s">
        <v>833</v>
      </c>
      <c r="F4" s="107">
        <v>0</v>
      </c>
      <c r="G4" s="107" t="s">
        <v>834</v>
      </c>
      <c r="H4" s="107">
        <v>0</v>
      </c>
      <c r="I4" s="107" t="s">
        <v>835</v>
      </c>
      <c r="J4" s="107">
        <v>0</v>
      </c>
      <c r="K4" s="107" t="s">
        <v>836</v>
      </c>
      <c r="L4" s="107">
        <v>15</v>
      </c>
      <c r="M4" s="107" t="s">
        <v>837</v>
      </c>
      <c r="N4" s="107">
        <v>15</v>
      </c>
      <c r="O4" s="107" t="s">
        <v>838</v>
      </c>
      <c r="P4" s="107">
        <v>0</v>
      </c>
      <c r="Q4" s="107" t="s">
        <v>839</v>
      </c>
      <c r="R4" s="107">
        <f>IF(Q4="COMPLETA","10")+IF(Q4="INCOMPLETA","5")+ IF(Q4="NO EXISTE","0")</f>
        <v>0</v>
      </c>
      <c r="S4" s="107">
        <f>F4+H4+J4+L4+N4+P4+R4</f>
        <v>30</v>
      </c>
      <c r="T4" s="108" t="str">
        <f>IF(S4&lt;=85,"DÉBIL",IF(S4&lt;=95,"MODERADO",IF(S4&lt;=100,"FUERTE","error")))</f>
        <v>DÉBIL</v>
      </c>
      <c r="U4" s="294">
        <v>56.6666666666667</v>
      </c>
      <c r="V4" s="295" t="str">
        <f>IF(U4=100,"FUERTE",IF(AND(U4&gt;=50,U4&lt;100),"MODERADO","DÉBIL"))</f>
        <v>MODERADO</v>
      </c>
    </row>
    <row r="5" spans="1:22" ht="42.75" x14ac:dyDescent="0.25">
      <c r="A5" s="299"/>
      <c r="B5" s="300"/>
      <c r="C5" s="106" t="s">
        <v>43</v>
      </c>
      <c r="D5" s="106" t="s">
        <v>44</v>
      </c>
      <c r="E5" s="107" t="s">
        <v>841</v>
      </c>
      <c r="F5" s="107">
        <v>15</v>
      </c>
      <c r="G5" s="107" t="s">
        <v>842</v>
      </c>
      <c r="H5" s="107">
        <v>15</v>
      </c>
      <c r="I5" s="107" t="s">
        <v>835</v>
      </c>
      <c r="J5" s="107">
        <v>0</v>
      </c>
      <c r="K5" s="107" t="s">
        <v>836</v>
      </c>
      <c r="L5" s="107">
        <v>15</v>
      </c>
      <c r="M5" s="107" t="s">
        <v>837</v>
      </c>
      <c r="N5" s="107">
        <v>15</v>
      </c>
      <c r="O5" s="107" t="s">
        <v>838</v>
      </c>
      <c r="P5" s="107">
        <v>0</v>
      </c>
      <c r="Q5" s="107" t="s">
        <v>843</v>
      </c>
      <c r="R5" s="107">
        <f t="shared" ref="R5:R68" si="0">IF(Q5="COMPLETA","10")+IF(Q5="INCOMPLETA","5")+ IF(Q5="NO EXISTE","0")</f>
        <v>5</v>
      </c>
      <c r="S5" s="107">
        <f t="shared" ref="S5:S68" si="1">F5+H5+J5+L5+N5+P5+R5</f>
        <v>65</v>
      </c>
      <c r="T5" s="108" t="str">
        <f t="shared" ref="T5:T62" si="2">IF(S5&lt;=85,"DÉBIL",IF(S5&lt;=95,"MODERADO",IF(S5&lt;=100,"FUERTE","error")))</f>
        <v>DÉBIL</v>
      </c>
      <c r="U5" s="294"/>
      <c r="V5" s="295"/>
    </row>
    <row r="6" spans="1:22" ht="28.5" x14ac:dyDescent="0.25">
      <c r="A6" s="299"/>
      <c r="B6" s="300"/>
      <c r="C6" s="106" t="s">
        <v>49</v>
      </c>
      <c r="D6" s="106" t="s">
        <v>50</v>
      </c>
      <c r="E6" s="107" t="s">
        <v>841</v>
      </c>
      <c r="F6" s="107">
        <v>15</v>
      </c>
      <c r="G6" s="107" t="s">
        <v>842</v>
      </c>
      <c r="H6" s="107">
        <v>15</v>
      </c>
      <c r="I6" s="107" t="s">
        <v>844</v>
      </c>
      <c r="J6" s="107">
        <v>15</v>
      </c>
      <c r="K6" s="107" t="s">
        <v>836</v>
      </c>
      <c r="L6" s="107">
        <v>15</v>
      </c>
      <c r="M6" s="107" t="s">
        <v>837</v>
      </c>
      <c r="N6" s="107">
        <v>15</v>
      </c>
      <c r="O6" s="107" t="s">
        <v>838</v>
      </c>
      <c r="P6" s="107">
        <v>0</v>
      </c>
      <c r="Q6" s="107" t="s">
        <v>839</v>
      </c>
      <c r="R6" s="107">
        <f t="shared" si="0"/>
        <v>0</v>
      </c>
      <c r="S6" s="107">
        <f t="shared" si="1"/>
        <v>75</v>
      </c>
      <c r="T6" s="108" t="str">
        <f t="shared" si="2"/>
        <v>DÉBIL</v>
      </c>
      <c r="U6" s="294"/>
      <c r="V6" s="295"/>
    </row>
    <row r="7" spans="1:22" ht="28.5" customHeight="1" x14ac:dyDescent="0.25">
      <c r="A7" s="299">
        <v>2</v>
      </c>
      <c r="B7" s="291" t="s">
        <v>55</v>
      </c>
      <c r="C7" s="106" t="s">
        <v>56</v>
      </c>
      <c r="D7" s="106" t="s">
        <v>59</v>
      </c>
      <c r="E7" s="107" t="s">
        <v>841</v>
      </c>
      <c r="F7" s="107">
        <v>15</v>
      </c>
      <c r="G7" s="107" t="s">
        <v>842</v>
      </c>
      <c r="H7" s="107">
        <v>15</v>
      </c>
      <c r="I7" s="107" t="s">
        <v>844</v>
      </c>
      <c r="J7" s="107">
        <v>15</v>
      </c>
      <c r="K7" s="107" t="s">
        <v>836</v>
      </c>
      <c r="L7" s="107">
        <v>15</v>
      </c>
      <c r="M7" s="107" t="s">
        <v>837</v>
      </c>
      <c r="N7" s="107">
        <v>15</v>
      </c>
      <c r="O7" s="107" t="s">
        <v>845</v>
      </c>
      <c r="P7" s="107">
        <v>15</v>
      </c>
      <c r="Q7" s="107" t="s">
        <v>846</v>
      </c>
      <c r="R7" s="107">
        <f t="shared" si="0"/>
        <v>10</v>
      </c>
      <c r="S7" s="107">
        <f t="shared" si="1"/>
        <v>100</v>
      </c>
      <c r="T7" s="108" t="str">
        <f t="shared" si="2"/>
        <v>FUERTE</v>
      </c>
      <c r="U7" s="294">
        <v>80</v>
      </c>
      <c r="V7" s="295" t="str">
        <f>IF(U7=100,"FUERTE",IF(AND(U7&gt;=50,U7&lt;100),"MODERADO","DÉBIL"))</f>
        <v>MODERADO</v>
      </c>
    </row>
    <row r="8" spans="1:22" ht="28.5" x14ac:dyDescent="0.25">
      <c r="A8" s="299"/>
      <c r="B8" s="292"/>
      <c r="C8" s="106" t="s">
        <v>65</v>
      </c>
      <c r="D8" s="106" t="s">
        <v>66</v>
      </c>
      <c r="E8" s="107" t="s">
        <v>841</v>
      </c>
      <c r="F8" s="107">
        <v>15</v>
      </c>
      <c r="G8" s="107" t="s">
        <v>842</v>
      </c>
      <c r="H8" s="107">
        <v>15</v>
      </c>
      <c r="I8" s="107" t="s">
        <v>844</v>
      </c>
      <c r="J8" s="107">
        <v>15</v>
      </c>
      <c r="K8" s="107" t="s">
        <v>836</v>
      </c>
      <c r="L8" s="107">
        <v>15</v>
      </c>
      <c r="M8" s="107" t="s">
        <v>837</v>
      </c>
      <c r="N8" s="107">
        <v>15</v>
      </c>
      <c r="O8" s="107" t="s">
        <v>845</v>
      </c>
      <c r="P8" s="107">
        <v>15</v>
      </c>
      <c r="Q8" s="107" t="s">
        <v>843</v>
      </c>
      <c r="R8" s="107">
        <f t="shared" si="0"/>
        <v>5</v>
      </c>
      <c r="S8" s="107">
        <f t="shared" si="1"/>
        <v>95</v>
      </c>
      <c r="T8" s="108" t="str">
        <f t="shared" si="2"/>
        <v>MODERADO</v>
      </c>
      <c r="U8" s="294"/>
      <c r="V8" s="295"/>
    </row>
    <row r="9" spans="1:22" ht="42.75" x14ac:dyDescent="0.25">
      <c r="A9" s="299"/>
      <c r="B9" s="293"/>
      <c r="C9" s="106" t="s">
        <v>73</v>
      </c>
      <c r="D9" s="106" t="s">
        <v>1044</v>
      </c>
      <c r="E9" s="107" t="s">
        <v>841</v>
      </c>
      <c r="F9" s="107">
        <v>15</v>
      </c>
      <c r="G9" s="107" t="s">
        <v>834</v>
      </c>
      <c r="H9" s="107">
        <v>0</v>
      </c>
      <c r="I9" s="107" t="s">
        <v>835</v>
      </c>
      <c r="J9" s="107">
        <v>0</v>
      </c>
      <c r="K9" s="107" t="s">
        <v>836</v>
      </c>
      <c r="L9" s="107">
        <v>15</v>
      </c>
      <c r="M9" s="107" t="s">
        <v>837</v>
      </c>
      <c r="N9" s="107">
        <v>15</v>
      </c>
      <c r="O9" s="107" t="s">
        <v>838</v>
      </c>
      <c r="P9" s="107">
        <v>0</v>
      </c>
      <c r="Q9" s="107" t="s">
        <v>839</v>
      </c>
      <c r="R9" s="107">
        <f t="shared" si="0"/>
        <v>0</v>
      </c>
      <c r="S9" s="107">
        <f t="shared" si="1"/>
        <v>45</v>
      </c>
      <c r="T9" s="108" t="str">
        <f t="shared" si="2"/>
        <v>DÉBIL</v>
      </c>
      <c r="U9" s="294"/>
      <c r="V9" s="295"/>
    </row>
    <row r="10" spans="1:22" ht="28.5" customHeight="1" x14ac:dyDescent="0.25">
      <c r="A10" s="299">
        <v>3</v>
      </c>
      <c r="B10" s="291" t="s">
        <v>79</v>
      </c>
      <c r="C10" s="106" t="s">
        <v>80</v>
      </c>
      <c r="D10" s="106" t="s">
        <v>82</v>
      </c>
      <c r="E10" s="107" t="s">
        <v>841</v>
      </c>
      <c r="F10" s="107"/>
      <c r="G10" s="107" t="s">
        <v>834</v>
      </c>
      <c r="H10" s="107"/>
      <c r="I10" s="107" t="s">
        <v>844</v>
      </c>
      <c r="J10" s="107"/>
      <c r="K10" s="107" t="s">
        <v>836</v>
      </c>
      <c r="L10" s="107"/>
      <c r="M10" s="107" t="s">
        <v>837</v>
      </c>
      <c r="N10" s="107"/>
      <c r="O10" s="107" t="s">
        <v>845</v>
      </c>
      <c r="P10" s="107"/>
      <c r="Q10" s="107" t="s">
        <v>846</v>
      </c>
      <c r="R10" s="107">
        <f t="shared" si="0"/>
        <v>10</v>
      </c>
      <c r="S10" s="107">
        <f t="shared" si="1"/>
        <v>10</v>
      </c>
      <c r="T10" s="108" t="str">
        <f t="shared" si="2"/>
        <v>DÉBIL</v>
      </c>
      <c r="U10" s="294">
        <v>3.3333333333333299</v>
      </c>
      <c r="V10" s="295" t="str">
        <f>IF(U10=100,"FUERTE",IF(AND(U10&gt;=50,U10&lt;100),"MODERADO","DÉBIL"))</f>
        <v>DÉBIL</v>
      </c>
    </row>
    <row r="11" spans="1:22" x14ac:dyDescent="0.25">
      <c r="A11" s="299"/>
      <c r="B11" s="292"/>
      <c r="C11" s="106">
        <v>0</v>
      </c>
      <c r="D11" s="106">
        <v>0</v>
      </c>
      <c r="E11" s="110"/>
      <c r="F11" s="110"/>
      <c r="G11" s="110"/>
      <c r="H11" s="110"/>
      <c r="I11" s="110"/>
      <c r="J11" s="110"/>
      <c r="K11" s="110"/>
      <c r="L11" s="110"/>
      <c r="M11" s="110"/>
      <c r="N11" s="110"/>
      <c r="O11" s="110"/>
      <c r="P11" s="110"/>
      <c r="Q11" s="110"/>
      <c r="R11" s="107">
        <f t="shared" si="0"/>
        <v>0</v>
      </c>
      <c r="S11" s="107">
        <f t="shared" si="1"/>
        <v>0</v>
      </c>
      <c r="T11" s="108" t="str">
        <f t="shared" si="2"/>
        <v>DÉBIL</v>
      </c>
      <c r="U11" s="294"/>
      <c r="V11" s="295"/>
    </row>
    <row r="12" spans="1:22" x14ac:dyDescent="0.25">
      <c r="A12" s="299"/>
      <c r="B12" s="293"/>
      <c r="C12" s="106">
        <v>0</v>
      </c>
      <c r="D12" s="106">
        <v>0</v>
      </c>
      <c r="E12" s="110"/>
      <c r="F12" s="110"/>
      <c r="G12" s="110"/>
      <c r="H12" s="110"/>
      <c r="I12" s="110"/>
      <c r="J12" s="110"/>
      <c r="K12" s="110"/>
      <c r="L12" s="110"/>
      <c r="M12" s="110"/>
      <c r="N12" s="110"/>
      <c r="O12" s="110"/>
      <c r="P12" s="110"/>
      <c r="Q12" s="110"/>
      <c r="R12" s="107">
        <f t="shared" si="0"/>
        <v>0</v>
      </c>
      <c r="S12" s="107">
        <f t="shared" si="1"/>
        <v>0</v>
      </c>
      <c r="T12" s="108" t="str">
        <f t="shared" si="2"/>
        <v>DÉBIL</v>
      </c>
      <c r="U12" s="294"/>
      <c r="V12" s="295"/>
    </row>
    <row r="13" spans="1:22" ht="57" customHeight="1" x14ac:dyDescent="0.25">
      <c r="A13" s="299">
        <v>4</v>
      </c>
      <c r="B13" s="291" t="s">
        <v>88</v>
      </c>
      <c r="C13" s="106" t="s">
        <v>89</v>
      </c>
      <c r="D13" s="106" t="s">
        <v>93</v>
      </c>
      <c r="E13" s="107" t="s">
        <v>841</v>
      </c>
      <c r="F13" s="107">
        <v>15</v>
      </c>
      <c r="G13" s="107" t="s">
        <v>834</v>
      </c>
      <c r="H13" s="107">
        <v>0</v>
      </c>
      <c r="I13" s="107" t="s">
        <v>835</v>
      </c>
      <c r="J13" s="107">
        <v>0</v>
      </c>
      <c r="K13" s="107" t="s">
        <v>836</v>
      </c>
      <c r="L13" s="107">
        <v>15</v>
      </c>
      <c r="M13" s="107" t="s">
        <v>837</v>
      </c>
      <c r="N13" s="107">
        <v>15</v>
      </c>
      <c r="O13" s="107" t="s">
        <v>838</v>
      </c>
      <c r="P13" s="107">
        <v>0</v>
      </c>
      <c r="Q13" s="107" t="s">
        <v>839</v>
      </c>
      <c r="R13" s="107">
        <f t="shared" si="0"/>
        <v>0</v>
      </c>
      <c r="S13" s="107">
        <f t="shared" si="1"/>
        <v>45</v>
      </c>
      <c r="T13" s="108" t="str">
        <f t="shared" si="2"/>
        <v>DÉBIL</v>
      </c>
      <c r="U13" s="294">
        <v>73.3333333333333</v>
      </c>
      <c r="V13" s="295" t="str">
        <f>IF(U13=100,"FUERTE",IF(AND(U13&gt;=50,U13&lt;100),"MODERADO","DÉBIL"))</f>
        <v>MODERADO</v>
      </c>
    </row>
    <row r="14" spans="1:22" ht="28.5" x14ac:dyDescent="0.25">
      <c r="A14" s="299"/>
      <c r="B14" s="292"/>
      <c r="C14" s="106" t="s">
        <v>97</v>
      </c>
      <c r="D14" s="106" t="s">
        <v>98</v>
      </c>
      <c r="E14" s="107" t="s">
        <v>841</v>
      </c>
      <c r="F14" s="107">
        <v>15</v>
      </c>
      <c r="G14" s="107" t="s">
        <v>842</v>
      </c>
      <c r="H14" s="107">
        <v>15</v>
      </c>
      <c r="I14" s="107" t="s">
        <v>844</v>
      </c>
      <c r="J14" s="107">
        <v>15</v>
      </c>
      <c r="K14" s="107" t="s">
        <v>836</v>
      </c>
      <c r="L14" s="107">
        <v>15</v>
      </c>
      <c r="M14" s="107" t="s">
        <v>837</v>
      </c>
      <c r="N14" s="107">
        <v>15</v>
      </c>
      <c r="O14" s="107" t="s">
        <v>845</v>
      </c>
      <c r="P14" s="107">
        <v>15</v>
      </c>
      <c r="Q14" s="107" t="s">
        <v>846</v>
      </c>
      <c r="R14" s="107">
        <f t="shared" si="0"/>
        <v>10</v>
      </c>
      <c r="S14" s="107">
        <f t="shared" si="1"/>
        <v>100</v>
      </c>
      <c r="T14" s="108" t="str">
        <f t="shared" si="2"/>
        <v>FUERTE</v>
      </c>
      <c r="U14" s="294"/>
      <c r="V14" s="295"/>
    </row>
    <row r="15" spans="1:22" ht="28.5" x14ac:dyDescent="0.25">
      <c r="A15" s="299"/>
      <c r="B15" s="293"/>
      <c r="C15" s="106" t="s">
        <v>103</v>
      </c>
      <c r="D15" s="106" t="s">
        <v>104</v>
      </c>
      <c r="E15" s="107" t="s">
        <v>841</v>
      </c>
      <c r="F15" s="107">
        <v>15</v>
      </c>
      <c r="G15" s="107" t="s">
        <v>842</v>
      </c>
      <c r="H15" s="107">
        <v>15</v>
      </c>
      <c r="I15" s="107" t="s">
        <v>835</v>
      </c>
      <c r="J15" s="107">
        <v>0</v>
      </c>
      <c r="K15" s="107" t="s">
        <v>836</v>
      </c>
      <c r="L15" s="107">
        <v>15</v>
      </c>
      <c r="M15" s="107" t="s">
        <v>837</v>
      </c>
      <c r="N15" s="107">
        <v>15</v>
      </c>
      <c r="O15" s="107" t="s">
        <v>845</v>
      </c>
      <c r="P15" s="107">
        <v>15</v>
      </c>
      <c r="Q15" s="107" t="s">
        <v>839</v>
      </c>
      <c r="R15" s="107">
        <f t="shared" si="0"/>
        <v>0</v>
      </c>
      <c r="S15" s="107">
        <f t="shared" si="1"/>
        <v>75</v>
      </c>
      <c r="T15" s="108" t="str">
        <f t="shared" si="2"/>
        <v>DÉBIL</v>
      </c>
      <c r="U15" s="294"/>
      <c r="V15" s="295"/>
    </row>
    <row r="16" spans="1:22" ht="28.5" customHeight="1" x14ac:dyDescent="0.25">
      <c r="A16" s="299">
        <v>5</v>
      </c>
      <c r="B16" s="291" t="s">
        <v>109</v>
      </c>
      <c r="C16" s="106" t="s">
        <v>110</v>
      </c>
      <c r="D16" s="106" t="s">
        <v>112</v>
      </c>
      <c r="E16" s="107" t="s">
        <v>841</v>
      </c>
      <c r="F16" s="107">
        <v>15</v>
      </c>
      <c r="G16" s="107" t="s">
        <v>842</v>
      </c>
      <c r="H16" s="107">
        <v>15</v>
      </c>
      <c r="I16" s="107" t="s">
        <v>844</v>
      </c>
      <c r="J16" s="107">
        <v>15</v>
      </c>
      <c r="K16" s="107" t="s">
        <v>836</v>
      </c>
      <c r="L16" s="107">
        <v>15</v>
      </c>
      <c r="M16" s="107" t="s">
        <v>837</v>
      </c>
      <c r="N16" s="107">
        <v>15</v>
      </c>
      <c r="O16" s="107" t="s">
        <v>845</v>
      </c>
      <c r="P16" s="107">
        <v>15</v>
      </c>
      <c r="Q16" s="107" t="s">
        <v>846</v>
      </c>
      <c r="R16" s="107">
        <f t="shared" si="0"/>
        <v>10</v>
      </c>
      <c r="S16" s="107">
        <f t="shared" si="1"/>
        <v>100</v>
      </c>
      <c r="T16" s="108" t="str">
        <f t="shared" si="2"/>
        <v>FUERTE</v>
      </c>
      <c r="U16" s="294">
        <v>93.3333333333333</v>
      </c>
      <c r="V16" s="295" t="str">
        <f t="shared" ref="V16" si="3">IF(U16=100,"FUERTE",IF(AND(U16&gt;=50,U16&lt;100),"MODERADO","DÉBIL"))</f>
        <v>MODERADO</v>
      </c>
    </row>
    <row r="17" spans="1:22" ht="42.75" x14ac:dyDescent="0.25">
      <c r="A17" s="299"/>
      <c r="B17" s="292"/>
      <c r="C17" s="106" t="s">
        <v>119</v>
      </c>
      <c r="D17" s="106" t="s">
        <v>120</v>
      </c>
      <c r="E17" s="107" t="s">
        <v>841</v>
      </c>
      <c r="F17" s="107">
        <v>15</v>
      </c>
      <c r="G17" s="107" t="s">
        <v>842</v>
      </c>
      <c r="H17" s="107">
        <v>15</v>
      </c>
      <c r="I17" s="107" t="s">
        <v>844</v>
      </c>
      <c r="J17" s="107">
        <v>15</v>
      </c>
      <c r="K17" s="107" t="s">
        <v>836</v>
      </c>
      <c r="L17" s="107">
        <v>15</v>
      </c>
      <c r="M17" s="107" t="s">
        <v>837</v>
      </c>
      <c r="N17" s="107">
        <v>15</v>
      </c>
      <c r="O17" s="107" t="s">
        <v>845</v>
      </c>
      <c r="P17" s="107">
        <v>15</v>
      </c>
      <c r="Q17" s="107" t="s">
        <v>839</v>
      </c>
      <c r="R17" s="107">
        <f t="shared" si="0"/>
        <v>0</v>
      </c>
      <c r="S17" s="107">
        <f t="shared" si="1"/>
        <v>90</v>
      </c>
      <c r="T17" s="108" t="str">
        <f t="shared" si="2"/>
        <v>MODERADO</v>
      </c>
      <c r="U17" s="294"/>
      <c r="V17" s="295"/>
    </row>
    <row r="18" spans="1:22" ht="28.5" x14ac:dyDescent="0.25">
      <c r="A18" s="299"/>
      <c r="B18" s="293"/>
      <c r="C18" s="106" t="s">
        <v>124</v>
      </c>
      <c r="D18" s="106" t="s">
        <v>125</v>
      </c>
      <c r="E18" s="107" t="s">
        <v>841</v>
      </c>
      <c r="F18" s="107">
        <v>15</v>
      </c>
      <c r="G18" s="107" t="s">
        <v>842</v>
      </c>
      <c r="H18" s="107">
        <v>15</v>
      </c>
      <c r="I18" s="107" t="s">
        <v>844</v>
      </c>
      <c r="J18" s="107">
        <v>15</v>
      </c>
      <c r="K18" s="107" t="s">
        <v>836</v>
      </c>
      <c r="L18" s="107">
        <v>15</v>
      </c>
      <c r="M18" s="107" t="s">
        <v>837</v>
      </c>
      <c r="N18" s="107">
        <v>15</v>
      </c>
      <c r="O18" s="107" t="s">
        <v>845</v>
      </c>
      <c r="P18" s="107">
        <v>15</v>
      </c>
      <c r="Q18" s="107" t="s">
        <v>839</v>
      </c>
      <c r="R18" s="107">
        <f t="shared" si="0"/>
        <v>0</v>
      </c>
      <c r="S18" s="107">
        <f t="shared" si="1"/>
        <v>90</v>
      </c>
      <c r="T18" s="108" t="str">
        <f t="shared" si="2"/>
        <v>MODERADO</v>
      </c>
      <c r="U18" s="294"/>
      <c r="V18" s="295"/>
    </row>
    <row r="19" spans="1:22" ht="57" x14ac:dyDescent="0.25">
      <c r="A19" s="299">
        <v>6</v>
      </c>
      <c r="B19" s="291" t="s">
        <v>130</v>
      </c>
      <c r="C19" s="106" t="s">
        <v>131</v>
      </c>
      <c r="D19" s="106" t="s">
        <v>132</v>
      </c>
      <c r="E19" s="107" t="s">
        <v>841</v>
      </c>
      <c r="F19" s="107">
        <v>15</v>
      </c>
      <c r="G19" s="107" t="s">
        <v>842</v>
      </c>
      <c r="H19" s="107">
        <v>15</v>
      </c>
      <c r="I19" s="107" t="s">
        <v>844</v>
      </c>
      <c r="J19" s="107">
        <v>15</v>
      </c>
      <c r="K19" s="107" t="s">
        <v>836</v>
      </c>
      <c r="L19" s="107">
        <v>15</v>
      </c>
      <c r="M19" s="107" t="s">
        <v>837</v>
      </c>
      <c r="N19" s="107">
        <v>15</v>
      </c>
      <c r="O19" s="107" t="s">
        <v>845</v>
      </c>
      <c r="P19" s="107">
        <v>15</v>
      </c>
      <c r="Q19" s="107" t="s">
        <v>846</v>
      </c>
      <c r="R19" s="107">
        <f t="shared" si="0"/>
        <v>10</v>
      </c>
      <c r="S19" s="107">
        <f t="shared" si="1"/>
        <v>100</v>
      </c>
      <c r="T19" s="108" t="str">
        <f t="shared" si="2"/>
        <v>FUERTE</v>
      </c>
      <c r="U19" s="294">
        <v>96.6666666666667</v>
      </c>
      <c r="V19" s="295" t="str">
        <f t="shared" ref="V19" si="4">IF(U19=100,"FUERTE",IF(AND(U19&gt;=50,U19&lt;100),"MODERADO","DÉBIL"))</f>
        <v>MODERADO</v>
      </c>
    </row>
    <row r="20" spans="1:22" ht="42.75" x14ac:dyDescent="0.25">
      <c r="A20" s="299"/>
      <c r="B20" s="292"/>
      <c r="C20" s="106" t="s">
        <v>137</v>
      </c>
      <c r="D20" s="106" t="s">
        <v>138</v>
      </c>
      <c r="E20" s="107" t="s">
        <v>841</v>
      </c>
      <c r="F20" s="107">
        <v>15</v>
      </c>
      <c r="G20" s="107" t="s">
        <v>842</v>
      </c>
      <c r="H20" s="107">
        <v>15</v>
      </c>
      <c r="I20" s="107" t="s">
        <v>844</v>
      </c>
      <c r="J20" s="107">
        <v>15</v>
      </c>
      <c r="K20" s="107" t="s">
        <v>836</v>
      </c>
      <c r="L20" s="107">
        <v>15</v>
      </c>
      <c r="M20" s="107" t="s">
        <v>837</v>
      </c>
      <c r="N20" s="107">
        <v>15</v>
      </c>
      <c r="O20" s="107" t="s">
        <v>845</v>
      </c>
      <c r="P20" s="107">
        <v>15</v>
      </c>
      <c r="Q20" s="107" t="s">
        <v>839</v>
      </c>
      <c r="R20" s="107">
        <f t="shared" si="0"/>
        <v>0</v>
      </c>
      <c r="S20" s="107">
        <f t="shared" si="1"/>
        <v>90</v>
      </c>
      <c r="T20" s="108" t="str">
        <f t="shared" si="2"/>
        <v>MODERADO</v>
      </c>
      <c r="U20" s="294"/>
      <c r="V20" s="295"/>
    </row>
    <row r="21" spans="1:22" ht="28.5" x14ac:dyDescent="0.25">
      <c r="A21" s="299"/>
      <c r="B21" s="293"/>
      <c r="C21" s="106" t="s">
        <v>142</v>
      </c>
      <c r="D21" s="106" t="s">
        <v>143</v>
      </c>
      <c r="E21" s="107" t="s">
        <v>841</v>
      </c>
      <c r="F21" s="107">
        <v>15</v>
      </c>
      <c r="G21" s="107" t="s">
        <v>842</v>
      </c>
      <c r="H21" s="107">
        <v>15</v>
      </c>
      <c r="I21" s="107" t="s">
        <v>844</v>
      </c>
      <c r="J21" s="107">
        <v>15</v>
      </c>
      <c r="K21" s="107" t="s">
        <v>836</v>
      </c>
      <c r="L21" s="107">
        <v>15</v>
      </c>
      <c r="M21" s="107" t="s">
        <v>837</v>
      </c>
      <c r="N21" s="107">
        <v>15</v>
      </c>
      <c r="O21" s="107" t="s">
        <v>845</v>
      </c>
      <c r="P21" s="107">
        <v>15</v>
      </c>
      <c r="Q21" s="107" t="s">
        <v>846</v>
      </c>
      <c r="R21" s="107">
        <f t="shared" si="0"/>
        <v>10</v>
      </c>
      <c r="S21" s="107">
        <f t="shared" si="1"/>
        <v>100</v>
      </c>
      <c r="T21" s="108" t="str">
        <f t="shared" si="2"/>
        <v>FUERTE</v>
      </c>
      <c r="U21" s="294"/>
      <c r="V21" s="295"/>
    </row>
    <row r="22" spans="1:22" ht="57" x14ac:dyDescent="0.25">
      <c r="A22" s="299">
        <v>7</v>
      </c>
      <c r="B22" s="291" t="s">
        <v>150</v>
      </c>
      <c r="C22" s="106" t="s">
        <v>151</v>
      </c>
      <c r="D22" s="106" t="s">
        <v>153</v>
      </c>
      <c r="E22" s="107" t="s">
        <v>841</v>
      </c>
      <c r="F22" s="107">
        <v>15</v>
      </c>
      <c r="G22" s="107" t="s">
        <v>842</v>
      </c>
      <c r="H22" s="107">
        <v>15</v>
      </c>
      <c r="I22" s="107" t="s">
        <v>844</v>
      </c>
      <c r="J22" s="107">
        <v>15</v>
      </c>
      <c r="K22" s="107" t="s">
        <v>836</v>
      </c>
      <c r="L22" s="107">
        <v>15</v>
      </c>
      <c r="M22" s="107" t="s">
        <v>837</v>
      </c>
      <c r="N22" s="107">
        <v>15</v>
      </c>
      <c r="O22" s="107" t="s">
        <v>845</v>
      </c>
      <c r="P22" s="107">
        <v>15</v>
      </c>
      <c r="Q22" s="107" t="s">
        <v>839</v>
      </c>
      <c r="R22" s="107">
        <f t="shared" si="0"/>
        <v>0</v>
      </c>
      <c r="S22" s="107">
        <f t="shared" si="1"/>
        <v>90</v>
      </c>
      <c r="T22" s="108" t="str">
        <f t="shared" si="2"/>
        <v>MODERADO</v>
      </c>
      <c r="U22" s="294">
        <v>30</v>
      </c>
      <c r="V22" s="295" t="str">
        <f t="shared" ref="V22" si="5">IF(U22=100,"FUERTE",IF(AND(U22&gt;=50,U22&lt;100),"MODERADO","DÉBIL"))</f>
        <v>DÉBIL</v>
      </c>
    </row>
    <row r="23" spans="1:22" x14ac:dyDescent="0.25">
      <c r="A23" s="299"/>
      <c r="B23" s="292"/>
      <c r="C23" s="106">
        <v>0</v>
      </c>
      <c r="D23" s="106">
        <v>0</v>
      </c>
      <c r="E23" s="107"/>
      <c r="F23" s="107">
        <v>0</v>
      </c>
      <c r="G23" s="107"/>
      <c r="H23" s="107">
        <v>0</v>
      </c>
      <c r="I23" s="107"/>
      <c r="J23" s="107">
        <v>0</v>
      </c>
      <c r="K23" s="107"/>
      <c r="L23" s="107">
        <v>0</v>
      </c>
      <c r="M23" s="107"/>
      <c r="N23" s="107">
        <v>0</v>
      </c>
      <c r="O23" s="107"/>
      <c r="P23" s="107">
        <v>0</v>
      </c>
      <c r="Q23" s="107"/>
      <c r="R23" s="107">
        <f t="shared" si="0"/>
        <v>0</v>
      </c>
      <c r="S23" s="107">
        <f t="shared" si="1"/>
        <v>0</v>
      </c>
      <c r="T23" s="108" t="str">
        <f t="shared" si="2"/>
        <v>DÉBIL</v>
      </c>
      <c r="U23" s="294"/>
      <c r="V23" s="295"/>
    </row>
    <row r="24" spans="1:22" x14ac:dyDescent="0.25">
      <c r="A24" s="299"/>
      <c r="B24" s="293"/>
      <c r="C24" s="106">
        <v>0</v>
      </c>
      <c r="D24" s="106">
        <v>0</v>
      </c>
      <c r="E24" s="107"/>
      <c r="F24" s="107">
        <v>0</v>
      </c>
      <c r="G24" s="107"/>
      <c r="H24" s="107">
        <v>0</v>
      </c>
      <c r="I24" s="107"/>
      <c r="J24" s="107">
        <v>0</v>
      </c>
      <c r="K24" s="107"/>
      <c r="L24" s="107">
        <v>0</v>
      </c>
      <c r="M24" s="107"/>
      <c r="N24" s="107">
        <v>0</v>
      </c>
      <c r="O24" s="107"/>
      <c r="P24" s="107">
        <v>0</v>
      </c>
      <c r="Q24" s="107"/>
      <c r="R24" s="107">
        <f t="shared" si="0"/>
        <v>0</v>
      </c>
      <c r="S24" s="107">
        <f t="shared" si="1"/>
        <v>0</v>
      </c>
      <c r="T24" s="108" t="str">
        <f t="shared" si="2"/>
        <v>DÉBIL</v>
      </c>
      <c r="U24" s="294"/>
      <c r="V24" s="295"/>
    </row>
    <row r="25" spans="1:22" ht="42.75" customHeight="1" x14ac:dyDescent="0.25">
      <c r="A25" s="299">
        <v>8</v>
      </c>
      <c r="B25" s="291" t="s">
        <v>157</v>
      </c>
      <c r="C25" s="106" t="s">
        <v>1042</v>
      </c>
      <c r="D25" s="106" t="s">
        <v>159</v>
      </c>
      <c r="E25" s="110"/>
      <c r="F25" s="110"/>
      <c r="G25" s="110"/>
      <c r="H25" s="110"/>
      <c r="I25" s="110"/>
      <c r="J25" s="110"/>
      <c r="K25" s="110"/>
      <c r="L25" s="110"/>
      <c r="M25" s="110"/>
      <c r="N25" s="110"/>
      <c r="O25" s="110"/>
      <c r="P25" s="110"/>
      <c r="Q25" s="110"/>
      <c r="R25" s="107">
        <f t="shared" si="0"/>
        <v>0</v>
      </c>
      <c r="S25" s="107">
        <f t="shared" si="1"/>
        <v>0</v>
      </c>
      <c r="T25" s="108" t="str">
        <f t="shared" si="2"/>
        <v>DÉBIL</v>
      </c>
      <c r="U25" s="294">
        <v>15</v>
      </c>
      <c r="V25" s="295" t="str">
        <f t="shared" ref="V25" si="6">IF(U25=100,"FUERTE",IF(AND(U25&gt;=50,U25&lt;100),"MODERADO","DÉBIL"))</f>
        <v>DÉBIL</v>
      </c>
    </row>
    <row r="26" spans="1:22" ht="57" x14ac:dyDescent="0.25">
      <c r="A26" s="299"/>
      <c r="B26" s="292"/>
      <c r="C26" s="106" t="s">
        <v>164</v>
      </c>
      <c r="D26" s="106" t="s">
        <v>153</v>
      </c>
      <c r="E26" s="107" t="s">
        <v>841</v>
      </c>
      <c r="F26" s="107">
        <v>15</v>
      </c>
      <c r="G26" s="107" t="s">
        <v>834</v>
      </c>
      <c r="H26" s="107">
        <v>0</v>
      </c>
      <c r="I26" s="107" t="s">
        <v>835</v>
      </c>
      <c r="J26" s="107">
        <v>0</v>
      </c>
      <c r="K26" s="107" t="s">
        <v>836</v>
      </c>
      <c r="L26" s="107">
        <v>15</v>
      </c>
      <c r="M26" s="107" t="s">
        <v>837</v>
      </c>
      <c r="N26" s="107">
        <v>15</v>
      </c>
      <c r="O26" s="107" t="s">
        <v>838</v>
      </c>
      <c r="P26" s="107">
        <v>0</v>
      </c>
      <c r="Q26" s="107" t="s">
        <v>839</v>
      </c>
      <c r="R26" s="107">
        <f t="shared" si="0"/>
        <v>0</v>
      </c>
      <c r="S26" s="107">
        <f t="shared" si="1"/>
        <v>45</v>
      </c>
      <c r="T26" s="108" t="str">
        <f t="shared" si="2"/>
        <v>DÉBIL</v>
      </c>
      <c r="U26" s="294"/>
      <c r="V26" s="295"/>
    </row>
    <row r="27" spans="1:22" x14ac:dyDescent="0.25">
      <c r="A27" s="299"/>
      <c r="B27" s="293"/>
      <c r="C27" s="106">
        <v>0</v>
      </c>
      <c r="D27" s="106">
        <v>0</v>
      </c>
      <c r="E27" s="110"/>
      <c r="F27" s="110"/>
      <c r="G27" s="110"/>
      <c r="H27" s="110"/>
      <c r="I27" s="110"/>
      <c r="J27" s="110"/>
      <c r="K27" s="110"/>
      <c r="L27" s="110"/>
      <c r="M27" s="110"/>
      <c r="N27" s="110"/>
      <c r="O27" s="110"/>
      <c r="P27" s="110"/>
      <c r="Q27" s="110"/>
      <c r="R27" s="107">
        <f t="shared" si="0"/>
        <v>0</v>
      </c>
      <c r="S27" s="107">
        <f t="shared" si="1"/>
        <v>0</v>
      </c>
      <c r="T27" s="108" t="str">
        <f t="shared" si="2"/>
        <v>DÉBIL</v>
      </c>
      <c r="U27" s="294"/>
      <c r="V27" s="295"/>
    </row>
    <row r="28" spans="1:22" ht="28.5" customHeight="1" x14ac:dyDescent="0.25">
      <c r="A28" s="299">
        <v>9</v>
      </c>
      <c r="B28" s="291" t="s">
        <v>165</v>
      </c>
      <c r="C28" s="106" t="s">
        <v>166</v>
      </c>
      <c r="D28" s="106" t="s">
        <v>168</v>
      </c>
      <c r="E28" s="107" t="s">
        <v>841</v>
      </c>
      <c r="F28" s="107">
        <v>15</v>
      </c>
      <c r="G28" s="107" t="s">
        <v>842</v>
      </c>
      <c r="H28" s="107">
        <v>15</v>
      </c>
      <c r="I28" s="107" t="s">
        <v>844</v>
      </c>
      <c r="J28" s="107">
        <v>15</v>
      </c>
      <c r="K28" s="107" t="s">
        <v>836</v>
      </c>
      <c r="L28" s="107">
        <v>15</v>
      </c>
      <c r="M28" s="107" t="s">
        <v>837</v>
      </c>
      <c r="N28" s="107">
        <v>15</v>
      </c>
      <c r="O28" s="107" t="s">
        <v>845</v>
      </c>
      <c r="P28" s="107">
        <v>15</v>
      </c>
      <c r="Q28" s="107" t="s">
        <v>846</v>
      </c>
      <c r="R28" s="107">
        <f t="shared" si="0"/>
        <v>10</v>
      </c>
      <c r="S28" s="107">
        <f t="shared" si="1"/>
        <v>100</v>
      </c>
      <c r="T28" s="108" t="str">
        <f t="shared" si="2"/>
        <v>FUERTE</v>
      </c>
      <c r="U28" s="294">
        <v>48.3333333333333</v>
      </c>
      <c r="V28" s="295" t="str">
        <f t="shared" ref="V28:V34" si="7">IF(U28=100,"FUERTE",IF(AND(U28&gt;=50,U28&lt;100),"MODERADO","DÉBIL"))</f>
        <v>DÉBIL</v>
      </c>
    </row>
    <row r="29" spans="1:22" ht="42.75" x14ac:dyDescent="0.25">
      <c r="A29" s="299"/>
      <c r="B29" s="292"/>
      <c r="C29" s="106" t="s">
        <v>173</v>
      </c>
      <c r="D29" s="106" t="s">
        <v>174</v>
      </c>
      <c r="E29" s="107" t="s">
        <v>841</v>
      </c>
      <c r="F29" s="107">
        <v>15</v>
      </c>
      <c r="G29" s="107" t="s">
        <v>834</v>
      </c>
      <c r="H29" s="107">
        <v>0</v>
      </c>
      <c r="I29" s="107" t="s">
        <v>835</v>
      </c>
      <c r="J29" s="107">
        <v>0</v>
      </c>
      <c r="K29" s="107" t="s">
        <v>836</v>
      </c>
      <c r="L29" s="107">
        <v>15</v>
      </c>
      <c r="M29" s="107" t="s">
        <v>837</v>
      </c>
      <c r="N29" s="107">
        <v>15</v>
      </c>
      <c r="O29" s="107" t="s">
        <v>838</v>
      </c>
      <c r="P29" s="107">
        <v>0</v>
      </c>
      <c r="Q29" s="107" t="s">
        <v>839</v>
      </c>
      <c r="R29" s="107">
        <f t="shared" si="0"/>
        <v>0</v>
      </c>
      <c r="S29" s="107">
        <f t="shared" si="1"/>
        <v>45</v>
      </c>
      <c r="T29" s="108" t="str">
        <f t="shared" si="2"/>
        <v>DÉBIL</v>
      </c>
      <c r="U29" s="294"/>
      <c r="V29" s="295"/>
    </row>
    <row r="30" spans="1:22" x14ac:dyDescent="0.25">
      <c r="A30" s="299"/>
      <c r="B30" s="293"/>
      <c r="C30" s="106">
        <v>0</v>
      </c>
      <c r="D30" s="106">
        <v>0</v>
      </c>
      <c r="E30" s="107"/>
      <c r="F30" s="107"/>
      <c r="G30" s="107"/>
      <c r="H30" s="107"/>
      <c r="I30" s="107"/>
      <c r="J30" s="107"/>
      <c r="K30" s="107"/>
      <c r="L30" s="107"/>
      <c r="M30" s="107"/>
      <c r="N30" s="107"/>
      <c r="O30" s="107"/>
      <c r="P30" s="107"/>
      <c r="Q30" s="107"/>
      <c r="R30" s="107">
        <f t="shared" si="0"/>
        <v>0</v>
      </c>
      <c r="S30" s="107">
        <f t="shared" si="1"/>
        <v>0</v>
      </c>
      <c r="T30" s="108" t="str">
        <f t="shared" si="2"/>
        <v>DÉBIL</v>
      </c>
      <c r="U30" s="294"/>
      <c r="V30" s="295"/>
    </row>
    <row r="31" spans="1:22" ht="28.5" customHeight="1" x14ac:dyDescent="0.25">
      <c r="A31" s="299">
        <v>10</v>
      </c>
      <c r="B31" s="291" t="s">
        <v>176</v>
      </c>
      <c r="C31" s="106" t="s">
        <v>177</v>
      </c>
      <c r="D31" s="106" t="s">
        <v>179</v>
      </c>
      <c r="E31" s="107" t="s">
        <v>841</v>
      </c>
      <c r="F31" s="107"/>
      <c r="G31" s="107" t="s">
        <v>834</v>
      </c>
      <c r="H31" s="107"/>
      <c r="I31" s="107" t="s">
        <v>835</v>
      </c>
      <c r="J31" s="107"/>
      <c r="K31" s="107" t="s">
        <v>836</v>
      </c>
      <c r="L31" s="107"/>
      <c r="M31" s="107" t="s">
        <v>837</v>
      </c>
      <c r="N31" s="107"/>
      <c r="O31" s="107" t="s">
        <v>838</v>
      </c>
      <c r="P31" s="107"/>
      <c r="Q31" s="107" t="s">
        <v>839</v>
      </c>
      <c r="R31" s="107">
        <f t="shared" si="0"/>
        <v>0</v>
      </c>
      <c r="S31" s="107">
        <f t="shared" si="1"/>
        <v>0</v>
      </c>
      <c r="T31" s="108" t="str">
        <f t="shared" si="2"/>
        <v>DÉBIL</v>
      </c>
      <c r="U31" s="294">
        <v>15</v>
      </c>
      <c r="V31" s="295" t="str">
        <f t="shared" ref="V31" si="8">IF(U31=100,"FUERTE",IF(AND(U31&gt;=50,U31&lt;100),"MODERADO","DÉBIL"))</f>
        <v>DÉBIL</v>
      </c>
    </row>
    <row r="32" spans="1:22" ht="42.75" x14ac:dyDescent="0.25">
      <c r="A32" s="299"/>
      <c r="B32" s="292"/>
      <c r="C32" s="106" t="s">
        <v>182</v>
      </c>
      <c r="D32" s="106" t="s">
        <v>174</v>
      </c>
      <c r="E32" s="107" t="s">
        <v>841</v>
      </c>
      <c r="F32" s="107">
        <v>15</v>
      </c>
      <c r="G32" s="107" t="s">
        <v>834</v>
      </c>
      <c r="H32" s="107">
        <v>0</v>
      </c>
      <c r="I32" s="107" t="s">
        <v>835</v>
      </c>
      <c r="J32" s="107">
        <v>0</v>
      </c>
      <c r="K32" s="107" t="s">
        <v>836</v>
      </c>
      <c r="L32" s="107">
        <v>15</v>
      </c>
      <c r="M32" s="107" t="s">
        <v>837</v>
      </c>
      <c r="N32" s="107">
        <v>15</v>
      </c>
      <c r="O32" s="107" t="s">
        <v>838</v>
      </c>
      <c r="P32" s="107">
        <v>0</v>
      </c>
      <c r="Q32" s="107" t="s">
        <v>839</v>
      </c>
      <c r="R32" s="107">
        <f t="shared" si="0"/>
        <v>0</v>
      </c>
      <c r="S32" s="107">
        <f t="shared" si="1"/>
        <v>45</v>
      </c>
      <c r="T32" s="108" t="str">
        <f t="shared" si="2"/>
        <v>DÉBIL</v>
      </c>
      <c r="U32" s="294"/>
      <c r="V32" s="295"/>
    </row>
    <row r="33" spans="1:22" x14ac:dyDescent="0.25">
      <c r="A33" s="299"/>
      <c r="B33" s="293"/>
      <c r="C33" s="106">
        <v>0</v>
      </c>
      <c r="D33" s="106">
        <v>0</v>
      </c>
      <c r="E33" s="110"/>
      <c r="F33" s="110"/>
      <c r="G33" s="110"/>
      <c r="H33" s="110"/>
      <c r="I33" s="110"/>
      <c r="J33" s="110"/>
      <c r="K33" s="110"/>
      <c r="L33" s="110"/>
      <c r="M33" s="110"/>
      <c r="N33" s="110"/>
      <c r="O33" s="110"/>
      <c r="P33" s="110"/>
      <c r="Q33" s="110"/>
      <c r="R33" s="107">
        <f t="shared" si="0"/>
        <v>0</v>
      </c>
      <c r="S33" s="107">
        <f t="shared" si="1"/>
        <v>0</v>
      </c>
      <c r="T33" s="108" t="str">
        <f t="shared" si="2"/>
        <v>DÉBIL</v>
      </c>
      <c r="U33" s="294"/>
      <c r="V33" s="295"/>
    </row>
    <row r="34" spans="1:22" ht="28.5" customHeight="1" x14ac:dyDescent="0.25">
      <c r="A34" s="299">
        <v>11</v>
      </c>
      <c r="B34" s="291" t="s">
        <v>185</v>
      </c>
      <c r="C34" s="106" t="s">
        <v>186</v>
      </c>
      <c r="D34" s="106" t="s">
        <v>189</v>
      </c>
      <c r="E34" s="107" t="s">
        <v>841</v>
      </c>
      <c r="F34" s="107">
        <v>15</v>
      </c>
      <c r="G34" s="107" t="s">
        <v>842</v>
      </c>
      <c r="H34" s="107">
        <v>15</v>
      </c>
      <c r="I34" s="107" t="s">
        <v>844</v>
      </c>
      <c r="J34" s="107">
        <v>15</v>
      </c>
      <c r="K34" s="107" t="s">
        <v>836</v>
      </c>
      <c r="L34" s="107">
        <v>15</v>
      </c>
      <c r="M34" s="107" t="s">
        <v>837</v>
      </c>
      <c r="N34" s="107">
        <v>15</v>
      </c>
      <c r="O34" s="107" t="s">
        <v>838</v>
      </c>
      <c r="P34" s="107">
        <v>0</v>
      </c>
      <c r="Q34" s="107" t="s">
        <v>846</v>
      </c>
      <c r="R34" s="107">
        <f t="shared" si="0"/>
        <v>10</v>
      </c>
      <c r="S34" s="107">
        <f t="shared" si="1"/>
        <v>85</v>
      </c>
      <c r="T34" s="108" t="str">
        <f t="shared" si="2"/>
        <v>DÉBIL</v>
      </c>
      <c r="U34" s="294">
        <v>43.3333333333333</v>
      </c>
      <c r="V34" s="295" t="str">
        <f t="shared" si="7"/>
        <v>DÉBIL</v>
      </c>
    </row>
    <row r="35" spans="1:22" ht="42.75" x14ac:dyDescent="0.25">
      <c r="A35" s="299"/>
      <c r="B35" s="292"/>
      <c r="C35" s="106" t="s">
        <v>196</v>
      </c>
      <c r="D35" s="106" t="s">
        <v>174</v>
      </c>
      <c r="E35" s="107" t="s">
        <v>841</v>
      </c>
      <c r="F35" s="107">
        <v>15</v>
      </c>
      <c r="G35" s="107" t="s">
        <v>834</v>
      </c>
      <c r="H35" s="107">
        <v>0</v>
      </c>
      <c r="I35" s="107" t="s">
        <v>835</v>
      </c>
      <c r="J35" s="107">
        <v>0</v>
      </c>
      <c r="K35" s="107" t="s">
        <v>836</v>
      </c>
      <c r="L35" s="107">
        <v>15</v>
      </c>
      <c r="M35" s="107" t="s">
        <v>837</v>
      </c>
      <c r="N35" s="107">
        <v>15</v>
      </c>
      <c r="O35" s="107" t="s">
        <v>838</v>
      </c>
      <c r="P35" s="107">
        <v>0</v>
      </c>
      <c r="Q35" s="107" t="s">
        <v>839</v>
      </c>
      <c r="R35" s="107">
        <f t="shared" si="0"/>
        <v>0</v>
      </c>
      <c r="S35" s="107">
        <f t="shared" si="1"/>
        <v>45</v>
      </c>
      <c r="T35" s="108" t="str">
        <f t="shared" si="2"/>
        <v>DÉBIL</v>
      </c>
      <c r="U35" s="294"/>
      <c r="V35" s="295"/>
    </row>
    <row r="36" spans="1:22" x14ac:dyDescent="0.25">
      <c r="A36" s="299"/>
      <c r="B36" s="293"/>
      <c r="C36" s="106">
        <v>0</v>
      </c>
      <c r="D36" s="106">
        <v>0</v>
      </c>
      <c r="E36" s="107"/>
      <c r="F36" s="111"/>
      <c r="G36" s="107"/>
      <c r="H36" s="111"/>
      <c r="I36" s="107"/>
      <c r="J36" s="111"/>
      <c r="K36" s="107"/>
      <c r="L36" s="111"/>
      <c r="M36" s="107"/>
      <c r="N36" s="111"/>
      <c r="O36" s="107"/>
      <c r="P36" s="111"/>
      <c r="Q36" s="107"/>
      <c r="R36" s="107">
        <f t="shared" si="0"/>
        <v>0</v>
      </c>
      <c r="S36" s="107">
        <f t="shared" si="1"/>
        <v>0</v>
      </c>
      <c r="T36" s="108" t="str">
        <f t="shared" si="2"/>
        <v>DÉBIL</v>
      </c>
      <c r="U36" s="294"/>
      <c r="V36" s="295"/>
    </row>
    <row r="37" spans="1:22" ht="28.5" customHeight="1" x14ac:dyDescent="0.25">
      <c r="A37" s="299">
        <v>12</v>
      </c>
      <c r="B37" s="291" t="s">
        <v>197</v>
      </c>
      <c r="C37" s="106" t="s">
        <v>198</v>
      </c>
      <c r="D37" s="106" t="s">
        <v>200</v>
      </c>
      <c r="E37" s="107" t="s">
        <v>841</v>
      </c>
      <c r="F37" s="107">
        <v>15</v>
      </c>
      <c r="G37" s="107" t="s">
        <v>842</v>
      </c>
      <c r="H37" s="107">
        <v>15</v>
      </c>
      <c r="I37" s="107" t="s">
        <v>844</v>
      </c>
      <c r="J37" s="107">
        <v>15</v>
      </c>
      <c r="K37" s="107" t="s">
        <v>848</v>
      </c>
      <c r="L37" s="107">
        <v>10</v>
      </c>
      <c r="M37" s="107" t="s">
        <v>837</v>
      </c>
      <c r="N37" s="107">
        <v>15</v>
      </c>
      <c r="O37" s="107" t="s">
        <v>845</v>
      </c>
      <c r="P37" s="107">
        <v>15</v>
      </c>
      <c r="Q37" s="107" t="s">
        <v>846</v>
      </c>
      <c r="R37" s="107">
        <f t="shared" si="0"/>
        <v>10</v>
      </c>
      <c r="S37" s="107">
        <f t="shared" si="1"/>
        <v>95</v>
      </c>
      <c r="T37" s="108" t="str">
        <f t="shared" si="2"/>
        <v>MODERADO</v>
      </c>
      <c r="U37" s="294">
        <v>80</v>
      </c>
      <c r="V37" s="295" t="str">
        <f>IF(U37=100,"FUERTE",IF(AND(U37&gt;=50,U37&lt;100),"MODERADO","DÉBIL"))</f>
        <v>MODERADO</v>
      </c>
    </row>
    <row r="38" spans="1:22" ht="42.75" x14ac:dyDescent="0.25">
      <c r="A38" s="299"/>
      <c r="B38" s="292"/>
      <c r="C38" s="106" t="s">
        <v>205</v>
      </c>
      <c r="D38" s="106" t="s">
        <v>174</v>
      </c>
      <c r="E38" s="107" t="s">
        <v>841</v>
      </c>
      <c r="F38" s="107">
        <v>15</v>
      </c>
      <c r="G38" s="107" t="s">
        <v>834</v>
      </c>
      <c r="H38" s="107">
        <v>0</v>
      </c>
      <c r="I38" s="107" t="s">
        <v>835</v>
      </c>
      <c r="J38" s="107">
        <v>0</v>
      </c>
      <c r="K38" s="107" t="s">
        <v>836</v>
      </c>
      <c r="L38" s="107">
        <v>15</v>
      </c>
      <c r="M38" s="107" t="s">
        <v>837</v>
      </c>
      <c r="N38" s="107">
        <v>15</v>
      </c>
      <c r="O38" s="107" t="s">
        <v>838</v>
      </c>
      <c r="P38" s="107">
        <v>0</v>
      </c>
      <c r="Q38" s="107" t="s">
        <v>839</v>
      </c>
      <c r="R38" s="107">
        <f t="shared" si="0"/>
        <v>0</v>
      </c>
      <c r="S38" s="107">
        <f t="shared" si="1"/>
        <v>45</v>
      </c>
      <c r="T38" s="108" t="str">
        <f t="shared" si="2"/>
        <v>DÉBIL</v>
      </c>
      <c r="U38" s="294"/>
      <c r="V38" s="295"/>
    </row>
    <row r="39" spans="1:22" ht="28.5" x14ac:dyDescent="0.25">
      <c r="A39" s="299"/>
      <c r="B39" s="293"/>
      <c r="C39" s="106" t="s">
        <v>206</v>
      </c>
      <c r="D39" s="106" t="s">
        <v>207</v>
      </c>
      <c r="E39" s="107" t="s">
        <v>841</v>
      </c>
      <c r="F39" s="111">
        <v>15</v>
      </c>
      <c r="G39" s="107" t="s">
        <v>842</v>
      </c>
      <c r="H39" s="111">
        <v>15</v>
      </c>
      <c r="I39" s="107" t="s">
        <v>844</v>
      </c>
      <c r="J39" s="111">
        <v>15</v>
      </c>
      <c r="K39" s="107" t="s">
        <v>836</v>
      </c>
      <c r="L39" s="111">
        <v>15</v>
      </c>
      <c r="M39" s="107" t="s">
        <v>837</v>
      </c>
      <c r="N39" s="111">
        <v>15</v>
      </c>
      <c r="O39" s="107" t="s">
        <v>845</v>
      </c>
      <c r="P39" s="111">
        <v>15</v>
      </c>
      <c r="Q39" s="107" t="s">
        <v>846</v>
      </c>
      <c r="R39" s="107">
        <f t="shared" si="0"/>
        <v>10</v>
      </c>
      <c r="S39" s="107">
        <f t="shared" si="1"/>
        <v>100</v>
      </c>
      <c r="T39" s="108" t="str">
        <f t="shared" si="2"/>
        <v>FUERTE</v>
      </c>
      <c r="U39" s="294"/>
      <c r="V39" s="295"/>
    </row>
    <row r="40" spans="1:22" ht="42.75" x14ac:dyDescent="0.25">
      <c r="A40" s="299">
        <v>13</v>
      </c>
      <c r="B40" s="291" t="s">
        <v>212</v>
      </c>
      <c r="C40" s="106" t="s">
        <v>213</v>
      </c>
      <c r="D40" s="106" t="s">
        <v>174</v>
      </c>
      <c r="E40" s="107" t="s">
        <v>841</v>
      </c>
      <c r="F40" s="107">
        <v>15</v>
      </c>
      <c r="G40" s="107" t="s">
        <v>834</v>
      </c>
      <c r="H40" s="107">
        <v>0</v>
      </c>
      <c r="I40" s="107" t="s">
        <v>835</v>
      </c>
      <c r="J40" s="107">
        <v>0</v>
      </c>
      <c r="K40" s="107" t="s">
        <v>836</v>
      </c>
      <c r="L40" s="107">
        <v>15</v>
      </c>
      <c r="M40" s="107" t="s">
        <v>837</v>
      </c>
      <c r="N40" s="107">
        <v>15</v>
      </c>
      <c r="O40" s="107" t="s">
        <v>838</v>
      </c>
      <c r="P40" s="107">
        <v>0</v>
      </c>
      <c r="Q40" s="107" t="s">
        <v>839</v>
      </c>
      <c r="R40" s="107">
        <f t="shared" si="0"/>
        <v>0</v>
      </c>
      <c r="S40" s="107">
        <f t="shared" si="1"/>
        <v>45</v>
      </c>
      <c r="T40" s="108" t="str">
        <f t="shared" si="2"/>
        <v>DÉBIL</v>
      </c>
      <c r="U40" s="294">
        <v>43.3333333333333</v>
      </c>
      <c r="V40" s="295" t="str">
        <f t="shared" ref="V40" si="9">IF(U40=100,"FUERTE",IF(AND(U40&gt;=50,U40&lt;100),"MODERADO","DÉBIL"))</f>
        <v>DÉBIL</v>
      </c>
    </row>
    <row r="41" spans="1:22" ht="28.5" x14ac:dyDescent="0.25">
      <c r="A41" s="299"/>
      <c r="B41" s="292"/>
      <c r="C41" s="106" t="s">
        <v>214</v>
      </c>
      <c r="D41" s="106" t="s">
        <v>215</v>
      </c>
      <c r="E41" s="107" t="s">
        <v>841</v>
      </c>
      <c r="F41" s="111">
        <v>15</v>
      </c>
      <c r="G41" s="107" t="s">
        <v>842</v>
      </c>
      <c r="H41" s="111">
        <v>15</v>
      </c>
      <c r="I41" s="107" t="s">
        <v>844</v>
      </c>
      <c r="J41" s="111">
        <v>15</v>
      </c>
      <c r="K41" s="107" t="s">
        <v>836</v>
      </c>
      <c r="L41" s="111">
        <v>15</v>
      </c>
      <c r="M41" s="107" t="s">
        <v>837</v>
      </c>
      <c r="N41" s="111">
        <v>15</v>
      </c>
      <c r="O41" s="107" t="s">
        <v>838</v>
      </c>
      <c r="P41" s="111">
        <v>0</v>
      </c>
      <c r="Q41" s="107" t="s">
        <v>846</v>
      </c>
      <c r="R41" s="107">
        <f t="shared" si="0"/>
        <v>10</v>
      </c>
      <c r="S41" s="107">
        <f t="shared" si="1"/>
        <v>85</v>
      </c>
      <c r="T41" s="108" t="str">
        <f t="shared" si="2"/>
        <v>DÉBIL</v>
      </c>
      <c r="U41" s="294"/>
      <c r="V41" s="295"/>
    </row>
    <row r="42" spans="1:22" x14ac:dyDescent="0.25">
      <c r="A42" s="299"/>
      <c r="B42" s="293"/>
      <c r="C42" s="106">
        <v>0</v>
      </c>
      <c r="D42" s="106">
        <v>0</v>
      </c>
      <c r="E42" s="110"/>
      <c r="F42" s="110"/>
      <c r="G42" s="110"/>
      <c r="H42" s="110"/>
      <c r="I42" s="110"/>
      <c r="J42" s="110"/>
      <c r="K42" s="110"/>
      <c r="L42" s="110"/>
      <c r="M42" s="110"/>
      <c r="N42" s="110"/>
      <c r="O42" s="110"/>
      <c r="P42" s="110"/>
      <c r="Q42" s="110"/>
      <c r="R42" s="107">
        <f t="shared" si="0"/>
        <v>0</v>
      </c>
      <c r="S42" s="107">
        <f t="shared" si="1"/>
        <v>0</v>
      </c>
      <c r="T42" s="108" t="str">
        <f t="shared" si="2"/>
        <v>DÉBIL</v>
      </c>
      <c r="U42" s="294"/>
      <c r="V42" s="295"/>
    </row>
    <row r="43" spans="1:22" ht="28.5" customHeight="1" x14ac:dyDescent="0.25">
      <c r="A43" s="299">
        <v>14</v>
      </c>
      <c r="B43" s="291" t="s">
        <v>222</v>
      </c>
      <c r="C43" s="106" t="s">
        <v>223</v>
      </c>
      <c r="D43" s="106" t="s">
        <v>225</v>
      </c>
      <c r="E43" s="107" t="s">
        <v>841</v>
      </c>
      <c r="F43" s="107">
        <v>15</v>
      </c>
      <c r="G43" s="107" t="s">
        <v>842</v>
      </c>
      <c r="H43" s="107">
        <v>15</v>
      </c>
      <c r="I43" s="107" t="s">
        <v>844</v>
      </c>
      <c r="J43" s="107">
        <v>15</v>
      </c>
      <c r="K43" s="107" t="s">
        <v>848</v>
      </c>
      <c r="L43" s="107">
        <v>10</v>
      </c>
      <c r="M43" s="107" t="s">
        <v>837</v>
      </c>
      <c r="N43" s="107">
        <v>15</v>
      </c>
      <c r="O43" s="107" t="s">
        <v>845</v>
      </c>
      <c r="P43" s="107">
        <v>15</v>
      </c>
      <c r="Q43" s="107" t="s">
        <v>846</v>
      </c>
      <c r="R43" s="107">
        <f t="shared" si="0"/>
        <v>10</v>
      </c>
      <c r="S43" s="107">
        <f t="shared" si="1"/>
        <v>95</v>
      </c>
      <c r="T43" s="108" t="str">
        <f t="shared" si="2"/>
        <v>MODERADO</v>
      </c>
      <c r="U43" s="294">
        <v>60</v>
      </c>
      <c r="V43" s="295" t="str">
        <f t="shared" ref="V43" si="10">IF(U43=100,"FUERTE",IF(AND(U43&gt;=50,U43&lt;100),"MODERADO","DÉBIL"))</f>
        <v>MODERADO</v>
      </c>
    </row>
    <row r="44" spans="1:22" ht="28.5" x14ac:dyDescent="0.25">
      <c r="A44" s="299"/>
      <c r="B44" s="292"/>
      <c r="C44" s="106" t="s">
        <v>230</v>
      </c>
      <c r="D44" s="106" t="s">
        <v>231</v>
      </c>
      <c r="E44" s="107" t="s">
        <v>841</v>
      </c>
      <c r="F44" s="111">
        <v>15</v>
      </c>
      <c r="G44" s="107" t="s">
        <v>842</v>
      </c>
      <c r="H44" s="111">
        <v>15</v>
      </c>
      <c r="I44" s="107" t="s">
        <v>844</v>
      </c>
      <c r="J44" s="111">
        <v>15</v>
      </c>
      <c r="K44" s="107" t="s">
        <v>836</v>
      </c>
      <c r="L44" s="111">
        <v>15</v>
      </c>
      <c r="M44" s="107" t="s">
        <v>837</v>
      </c>
      <c r="N44" s="111">
        <v>15</v>
      </c>
      <c r="O44" s="107" t="s">
        <v>838</v>
      </c>
      <c r="P44" s="111">
        <v>0</v>
      </c>
      <c r="Q44" s="107" t="s">
        <v>846</v>
      </c>
      <c r="R44" s="107">
        <f t="shared" si="0"/>
        <v>10</v>
      </c>
      <c r="S44" s="107">
        <f t="shared" si="1"/>
        <v>85</v>
      </c>
      <c r="T44" s="108" t="str">
        <f t="shared" si="2"/>
        <v>DÉBIL</v>
      </c>
      <c r="U44" s="294"/>
      <c r="V44" s="295"/>
    </row>
    <row r="45" spans="1:22" x14ac:dyDescent="0.25">
      <c r="A45" s="299"/>
      <c r="B45" s="293"/>
      <c r="C45" s="106">
        <v>0</v>
      </c>
      <c r="D45" s="106">
        <v>0</v>
      </c>
      <c r="E45" s="110"/>
      <c r="F45" s="110"/>
      <c r="G45" s="110"/>
      <c r="H45" s="110"/>
      <c r="I45" s="110"/>
      <c r="J45" s="110"/>
      <c r="K45" s="110"/>
      <c r="L45" s="110"/>
      <c r="M45" s="110"/>
      <c r="N45" s="110"/>
      <c r="O45" s="110"/>
      <c r="P45" s="110"/>
      <c r="Q45" s="110"/>
      <c r="R45" s="107">
        <f t="shared" si="0"/>
        <v>0</v>
      </c>
      <c r="S45" s="107">
        <f t="shared" si="1"/>
        <v>0</v>
      </c>
      <c r="T45" s="108" t="str">
        <f t="shared" si="2"/>
        <v>DÉBIL</v>
      </c>
      <c r="U45" s="294"/>
      <c r="V45" s="295"/>
    </row>
    <row r="46" spans="1:22" ht="42.75" x14ac:dyDescent="0.25">
      <c r="A46" s="299">
        <v>15</v>
      </c>
      <c r="B46" s="291" t="s">
        <v>236</v>
      </c>
      <c r="C46" s="106" t="s">
        <v>213</v>
      </c>
      <c r="D46" s="106" t="s">
        <v>174</v>
      </c>
      <c r="E46" s="107" t="s">
        <v>841</v>
      </c>
      <c r="F46" s="107">
        <v>15</v>
      </c>
      <c r="G46" s="107" t="s">
        <v>834</v>
      </c>
      <c r="H46" s="107">
        <v>0</v>
      </c>
      <c r="I46" s="107" t="s">
        <v>835</v>
      </c>
      <c r="J46" s="107">
        <v>0</v>
      </c>
      <c r="K46" s="107" t="s">
        <v>836</v>
      </c>
      <c r="L46" s="107">
        <v>15</v>
      </c>
      <c r="M46" s="107" t="s">
        <v>837</v>
      </c>
      <c r="N46" s="107">
        <v>15</v>
      </c>
      <c r="O46" s="107" t="s">
        <v>838</v>
      </c>
      <c r="P46" s="107">
        <v>0</v>
      </c>
      <c r="Q46" s="107" t="s">
        <v>839</v>
      </c>
      <c r="R46" s="107">
        <f t="shared" si="0"/>
        <v>0</v>
      </c>
      <c r="S46" s="107">
        <f t="shared" si="1"/>
        <v>45</v>
      </c>
      <c r="T46" s="108" t="str">
        <f t="shared" si="2"/>
        <v>DÉBIL</v>
      </c>
      <c r="U46" s="294">
        <v>15</v>
      </c>
      <c r="V46" s="295" t="str">
        <f t="shared" ref="V46" si="11">IF(U46=100,"FUERTE",IF(AND(U46&gt;=50,U46&lt;100),"MODERADO","DÉBIL"))</f>
        <v>DÉBIL</v>
      </c>
    </row>
    <row r="47" spans="1:22" x14ac:dyDescent="0.25">
      <c r="A47" s="299"/>
      <c r="B47" s="292"/>
      <c r="C47" s="106">
        <v>0</v>
      </c>
      <c r="D47" s="106">
        <v>0</v>
      </c>
      <c r="E47" s="107"/>
      <c r="F47" s="111"/>
      <c r="G47" s="107"/>
      <c r="H47" s="111"/>
      <c r="I47" s="107"/>
      <c r="J47" s="111"/>
      <c r="K47" s="107"/>
      <c r="L47" s="111"/>
      <c r="M47" s="107"/>
      <c r="N47" s="111"/>
      <c r="O47" s="107"/>
      <c r="P47" s="111"/>
      <c r="Q47" s="107"/>
      <c r="R47" s="107">
        <f t="shared" si="0"/>
        <v>0</v>
      </c>
      <c r="S47" s="107">
        <f t="shared" si="1"/>
        <v>0</v>
      </c>
      <c r="T47" s="108" t="str">
        <f t="shared" si="2"/>
        <v>DÉBIL</v>
      </c>
      <c r="U47" s="294"/>
      <c r="V47" s="295"/>
    </row>
    <row r="48" spans="1:22" x14ac:dyDescent="0.25">
      <c r="A48" s="299"/>
      <c r="B48" s="293"/>
      <c r="C48" s="106">
        <v>0</v>
      </c>
      <c r="D48" s="106">
        <v>0</v>
      </c>
      <c r="E48" s="107"/>
      <c r="F48" s="111"/>
      <c r="G48" s="107"/>
      <c r="H48" s="111"/>
      <c r="I48" s="107"/>
      <c r="J48" s="111"/>
      <c r="K48" s="107"/>
      <c r="L48" s="111"/>
      <c r="M48" s="107"/>
      <c r="N48" s="111"/>
      <c r="O48" s="107"/>
      <c r="P48" s="111"/>
      <c r="Q48" s="107"/>
      <c r="R48" s="107">
        <f t="shared" si="0"/>
        <v>0</v>
      </c>
      <c r="S48" s="107">
        <f t="shared" si="1"/>
        <v>0</v>
      </c>
      <c r="T48" s="108" t="str">
        <f t="shared" si="2"/>
        <v>DÉBIL</v>
      </c>
      <c r="U48" s="294"/>
      <c r="V48" s="295"/>
    </row>
    <row r="49" spans="1:22" ht="42.75" customHeight="1" x14ac:dyDescent="0.25">
      <c r="A49" s="299">
        <v>16</v>
      </c>
      <c r="B49" s="291" t="s">
        <v>238</v>
      </c>
      <c r="C49" s="106" t="s">
        <v>239</v>
      </c>
      <c r="D49" s="106" t="s">
        <v>241</v>
      </c>
      <c r="E49" s="107" t="s">
        <v>841</v>
      </c>
      <c r="F49" s="107">
        <v>15</v>
      </c>
      <c r="G49" s="107" t="s">
        <v>842</v>
      </c>
      <c r="H49" s="107">
        <v>15</v>
      </c>
      <c r="I49" s="107" t="s">
        <v>844</v>
      </c>
      <c r="J49" s="107">
        <v>15</v>
      </c>
      <c r="K49" s="107" t="s">
        <v>836</v>
      </c>
      <c r="L49" s="107">
        <v>15</v>
      </c>
      <c r="M49" s="107" t="s">
        <v>837</v>
      </c>
      <c r="N49" s="107">
        <v>15</v>
      </c>
      <c r="O49" s="107" t="s">
        <v>845</v>
      </c>
      <c r="P49" s="107">
        <v>15</v>
      </c>
      <c r="Q49" s="107" t="s">
        <v>846</v>
      </c>
      <c r="R49" s="107">
        <f t="shared" si="0"/>
        <v>10</v>
      </c>
      <c r="S49" s="107">
        <f t="shared" si="1"/>
        <v>100</v>
      </c>
      <c r="T49" s="108" t="str">
        <f t="shared" si="2"/>
        <v>FUERTE</v>
      </c>
      <c r="U49" s="294">
        <v>48.3333333333333</v>
      </c>
      <c r="V49" s="295" t="str">
        <f t="shared" ref="V49" si="12">IF(U49=100,"FUERTE",IF(AND(U49&gt;=50,U49&lt;100),"MODERADO","DÉBIL"))</f>
        <v>DÉBIL</v>
      </c>
    </row>
    <row r="50" spans="1:22" ht="42.75" x14ac:dyDescent="0.25">
      <c r="A50" s="299"/>
      <c r="B50" s="292"/>
      <c r="C50" s="106" t="s">
        <v>247</v>
      </c>
      <c r="D50" s="106" t="s">
        <v>174</v>
      </c>
      <c r="E50" s="107" t="s">
        <v>841</v>
      </c>
      <c r="F50" s="107">
        <v>15</v>
      </c>
      <c r="G50" s="107" t="s">
        <v>834</v>
      </c>
      <c r="H50" s="107">
        <v>0</v>
      </c>
      <c r="I50" s="107" t="s">
        <v>835</v>
      </c>
      <c r="J50" s="107">
        <v>0</v>
      </c>
      <c r="K50" s="107" t="s">
        <v>836</v>
      </c>
      <c r="L50" s="107">
        <v>15</v>
      </c>
      <c r="M50" s="107" t="s">
        <v>837</v>
      </c>
      <c r="N50" s="107">
        <v>15</v>
      </c>
      <c r="O50" s="107" t="s">
        <v>838</v>
      </c>
      <c r="P50" s="107">
        <v>0</v>
      </c>
      <c r="Q50" s="107" t="s">
        <v>839</v>
      </c>
      <c r="R50" s="107">
        <f t="shared" si="0"/>
        <v>0</v>
      </c>
      <c r="S50" s="107">
        <f t="shared" si="1"/>
        <v>45</v>
      </c>
      <c r="T50" s="108" t="str">
        <f t="shared" si="2"/>
        <v>DÉBIL</v>
      </c>
      <c r="U50" s="294"/>
      <c r="V50" s="295"/>
    </row>
    <row r="51" spans="1:22" x14ac:dyDescent="0.25">
      <c r="A51" s="299"/>
      <c r="B51" s="293"/>
      <c r="C51" s="106">
        <v>0</v>
      </c>
      <c r="D51" s="106">
        <v>0</v>
      </c>
      <c r="E51" s="110"/>
      <c r="F51" s="110"/>
      <c r="G51" s="110"/>
      <c r="H51" s="110"/>
      <c r="I51" s="110"/>
      <c r="J51" s="110"/>
      <c r="K51" s="110"/>
      <c r="L51" s="110"/>
      <c r="M51" s="110"/>
      <c r="N51" s="110"/>
      <c r="O51" s="110"/>
      <c r="P51" s="110"/>
      <c r="Q51" s="110"/>
      <c r="R51" s="107">
        <f t="shared" si="0"/>
        <v>0</v>
      </c>
      <c r="S51" s="107">
        <f t="shared" si="1"/>
        <v>0</v>
      </c>
      <c r="T51" s="108" t="str">
        <f t="shared" si="2"/>
        <v>DÉBIL</v>
      </c>
      <c r="U51" s="294"/>
      <c r="V51" s="295"/>
    </row>
    <row r="52" spans="1:22" ht="28.5" customHeight="1" x14ac:dyDescent="0.25">
      <c r="A52" s="299">
        <v>17</v>
      </c>
      <c r="B52" s="291" t="s">
        <v>248</v>
      </c>
      <c r="C52" s="106" t="s">
        <v>249</v>
      </c>
      <c r="D52" s="106" t="s">
        <v>251</v>
      </c>
      <c r="E52" s="107" t="s">
        <v>841</v>
      </c>
      <c r="F52" s="111">
        <v>15</v>
      </c>
      <c r="G52" s="107" t="s">
        <v>842</v>
      </c>
      <c r="H52" s="111">
        <v>15</v>
      </c>
      <c r="I52" s="107" t="s">
        <v>844</v>
      </c>
      <c r="J52" s="111">
        <v>15</v>
      </c>
      <c r="K52" s="107" t="s">
        <v>848</v>
      </c>
      <c r="L52" s="111">
        <v>10</v>
      </c>
      <c r="M52" s="107" t="s">
        <v>837</v>
      </c>
      <c r="N52" s="111">
        <v>15</v>
      </c>
      <c r="O52" s="107" t="s">
        <v>845</v>
      </c>
      <c r="P52" s="111">
        <v>15</v>
      </c>
      <c r="Q52" s="107" t="s">
        <v>846</v>
      </c>
      <c r="R52" s="107">
        <f t="shared" si="0"/>
        <v>10</v>
      </c>
      <c r="S52" s="107">
        <f t="shared" si="1"/>
        <v>95</v>
      </c>
      <c r="T52" s="108" t="str">
        <f t="shared" si="2"/>
        <v>MODERADO</v>
      </c>
      <c r="U52" s="294">
        <v>46.6666666666667</v>
      </c>
      <c r="V52" s="295" t="str">
        <f t="shared" ref="V52:V64" si="13">IF(U52=100,"FUERTE",IF(AND(U52&gt;=50,U52&lt;100),"MODERADO","DÉBIL"))</f>
        <v>DÉBIL</v>
      </c>
    </row>
    <row r="53" spans="1:22" ht="42.75" x14ac:dyDescent="0.25">
      <c r="A53" s="299"/>
      <c r="B53" s="292"/>
      <c r="C53" s="106" t="s">
        <v>256</v>
      </c>
      <c r="D53" s="106" t="s">
        <v>174</v>
      </c>
      <c r="E53" s="107" t="s">
        <v>841</v>
      </c>
      <c r="F53" s="107">
        <v>15</v>
      </c>
      <c r="G53" s="107" t="s">
        <v>834</v>
      </c>
      <c r="H53" s="107">
        <v>0</v>
      </c>
      <c r="I53" s="107" t="s">
        <v>835</v>
      </c>
      <c r="J53" s="107">
        <v>0</v>
      </c>
      <c r="K53" s="107" t="s">
        <v>836</v>
      </c>
      <c r="L53" s="107">
        <v>15</v>
      </c>
      <c r="M53" s="107" t="s">
        <v>837</v>
      </c>
      <c r="N53" s="107">
        <v>15</v>
      </c>
      <c r="O53" s="107" t="s">
        <v>838</v>
      </c>
      <c r="P53" s="107">
        <v>0</v>
      </c>
      <c r="Q53" s="107" t="s">
        <v>839</v>
      </c>
      <c r="R53" s="107">
        <f t="shared" si="0"/>
        <v>0</v>
      </c>
      <c r="S53" s="107">
        <f t="shared" si="1"/>
        <v>45</v>
      </c>
      <c r="T53" s="108" t="str">
        <f t="shared" si="2"/>
        <v>DÉBIL</v>
      </c>
      <c r="U53" s="294"/>
      <c r="V53" s="295"/>
    </row>
    <row r="54" spans="1:22" x14ac:dyDescent="0.25">
      <c r="A54" s="299"/>
      <c r="B54" s="293"/>
      <c r="C54" s="106">
        <v>0</v>
      </c>
      <c r="D54" s="106">
        <v>0</v>
      </c>
      <c r="E54" s="110"/>
      <c r="F54" s="110"/>
      <c r="G54" s="110"/>
      <c r="H54" s="110"/>
      <c r="I54" s="110"/>
      <c r="J54" s="110"/>
      <c r="K54" s="110"/>
      <c r="L54" s="110"/>
      <c r="M54" s="110"/>
      <c r="N54" s="110"/>
      <c r="O54" s="110"/>
      <c r="P54" s="110"/>
      <c r="Q54" s="110"/>
      <c r="R54" s="107">
        <f t="shared" si="0"/>
        <v>0</v>
      </c>
      <c r="S54" s="107">
        <f t="shared" si="1"/>
        <v>0</v>
      </c>
      <c r="T54" s="108" t="str">
        <f t="shared" si="2"/>
        <v>DÉBIL</v>
      </c>
      <c r="U54" s="294"/>
      <c r="V54" s="295"/>
    </row>
    <row r="55" spans="1:22" ht="32.25" customHeight="1" x14ac:dyDescent="0.25">
      <c r="A55" s="299">
        <v>18</v>
      </c>
      <c r="B55" s="291" t="s">
        <v>257</v>
      </c>
      <c r="C55" s="106" t="s">
        <v>186</v>
      </c>
      <c r="D55" s="106" t="s">
        <v>259</v>
      </c>
      <c r="E55" s="107" t="s">
        <v>841</v>
      </c>
      <c r="G55" s="107" t="s">
        <v>834</v>
      </c>
      <c r="I55" s="94" t="s">
        <v>835</v>
      </c>
      <c r="J55" s="94"/>
      <c r="K55" s="94" t="s">
        <v>836</v>
      </c>
      <c r="M55" s="94" t="s">
        <v>837</v>
      </c>
      <c r="N55" s="94"/>
      <c r="O55" s="94" t="s">
        <v>838</v>
      </c>
      <c r="P55" s="94"/>
      <c r="Q55" s="94" t="s">
        <v>846</v>
      </c>
      <c r="R55" s="107">
        <f t="shared" si="0"/>
        <v>10</v>
      </c>
      <c r="S55" s="107">
        <f t="shared" si="1"/>
        <v>10</v>
      </c>
      <c r="T55" s="108" t="str">
        <f t="shared" si="2"/>
        <v>DÉBIL</v>
      </c>
      <c r="U55" s="109"/>
      <c r="V55" s="295" t="str">
        <f t="shared" si="13"/>
        <v>DÉBIL</v>
      </c>
    </row>
    <row r="56" spans="1:22" ht="32.25" customHeight="1" x14ac:dyDescent="0.25">
      <c r="A56" s="299"/>
      <c r="B56" s="292"/>
      <c r="C56" s="106" t="s">
        <v>264</v>
      </c>
      <c r="D56" s="106" t="s">
        <v>265</v>
      </c>
      <c r="E56" s="107" t="s">
        <v>841</v>
      </c>
      <c r="G56" s="107" t="s">
        <v>834</v>
      </c>
      <c r="I56" s="94" t="s">
        <v>835</v>
      </c>
      <c r="J56" s="94"/>
      <c r="K56" s="94" t="s">
        <v>836</v>
      </c>
      <c r="M56" s="94" t="s">
        <v>837</v>
      </c>
      <c r="N56" s="94"/>
      <c r="O56" s="94" t="s">
        <v>838</v>
      </c>
      <c r="P56" s="94"/>
      <c r="Q56" s="94" t="s">
        <v>846</v>
      </c>
      <c r="R56" s="107">
        <f t="shared" si="0"/>
        <v>10</v>
      </c>
      <c r="S56" s="107">
        <f t="shared" si="1"/>
        <v>10</v>
      </c>
      <c r="T56" s="108" t="str">
        <f t="shared" si="2"/>
        <v>DÉBIL</v>
      </c>
      <c r="U56" s="109"/>
      <c r="V56" s="295"/>
    </row>
    <row r="57" spans="1:22" ht="48" customHeight="1" x14ac:dyDescent="0.25">
      <c r="A57" s="299"/>
      <c r="B57" s="293"/>
      <c r="C57" s="106" t="s">
        <v>247</v>
      </c>
      <c r="D57" s="106">
        <v>0</v>
      </c>
      <c r="E57" s="107"/>
      <c r="G57" s="107"/>
      <c r="I57" s="94"/>
      <c r="J57" s="94"/>
      <c r="K57" s="94"/>
      <c r="M57" s="94"/>
      <c r="N57" s="94"/>
      <c r="O57" s="94"/>
      <c r="P57" s="94"/>
      <c r="Q57" s="94"/>
      <c r="R57" s="107">
        <f t="shared" si="0"/>
        <v>0</v>
      </c>
      <c r="S57" s="107">
        <f t="shared" si="1"/>
        <v>0</v>
      </c>
      <c r="T57" s="108" t="str">
        <f t="shared" si="2"/>
        <v>DÉBIL</v>
      </c>
      <c r="U57" s="109"/>
      <c r="V57" s="295"/>
    </row>
    <row r="58" spans="1:22" ht="33" customHeight="1" x14ac:dyDescent="0.25">
      <c r="A58" s="299">
        <v>19</v>
      </c>
      <c r="B58" s="291" t="s">
        <v>267</v>
      </c>
      <c r="C58" s="106" t="s">
        <v>268</v>
      </c>
      <c r="D58" s="106" t="s">
        <v>271</v>
      </c>
      <c r="E58" s="107" t="s">
        <v>841</v>
      </c>
      <c r="G58" s="107" t="s">
        <v>834</v>
      </c>
      <c r="I58" s="94" t="s">
        <v>835</v>
      </c>
      <c r="J58" s="94"/>
      <c r="K58" s="94" t="s">
        <v>836</v>
      </c>
      <c r="M58" s="94" t="s">
        <v>837</v>
      </c>
      <c r="N58" s="94"/>
      <c r="O58" s="94" t="s">
        <v>838</v>
      </c>
      <c r="P58" s="94"/>
      <c r="Q58" s="94" t="s">
        <v>846</v>
      </c>
      <c r="R58" s="107">
        <f t="shared" si="0"/>
        <v>10</v>
      </c>
      <c r="S58" s="107">
        <f t="shared" si="1"/>
        <v>10</v>
      </c>
      <c r="T58" s="108" t="str">
        <f t="shared" si="2"/>
        <v>DÉBIL</v>
      </c>
      <c r="U58" s="109"/>
      <c r="V58" s="295" t="str">
        <f t="shared" si="13"/>
        <v>DÉBIL</v>
      </c>
    </row>
    <row r="59" spans="1:22" ht="33" customHeight="1" x14ac:dyDescent="0.25">
      <c r="A59" s="299"/>
      <c r="B59" s="292"/>
      <c r="C59" s="106" t="s">
        <v>275</v>
      </c>
      <c r="D59" s="106">
        <v>0</v>
      </c>
      <c r="E59" s="107"/>
      <c r="G59" s="107"/>
      <c r="I59" s="94"/>
      <c r="J59" s="94"/>
      <c r="K59" s="94"/>
      <c r="M59" s="94"/>
      <c r="N59" s="94"/>
      <c r="O59" s="94"/>
      <c r="P59" s="94"/>
      <c r="Q59" s="94"/>
      <c r="R59" s="107">
        <f t="shared" si="0"/>
        <v>0</v>
      </c>
      <c r="S59" s="107">
        <f t="shared" si="1"/>
        <v>0</v>
      </c>
      <c r="T59" s="108" t="str">
        <f t="shared" si="2"/>
        <v>DÉBIL</v>
      </c>
      <c r="U59" s="109"/>
      <c r="V59" s="295"/>
    </row>
    <row r="60" spans="1:22" ht="48" customHeight="1" x14ac:dyDescent="0.25">
      <c r="A60" s="299"/>
      <c r="B60" s="293"/>
      <c r="C60" s="106" t="s">
        <v>247</v>
      </c>
      <c r="D60" s="106">
        <v>0</v>
      </c>
      <c r="E60" s="107"/>
      <c r="G60" s="107"/>
      <c r="I60" s="94"/>
      <c r="J60" s="94"/>
      <c r="K60" s="94"/>
      <c r="M60" s="94"/>
      <c r="N60" s="94"/>
      <c r="O60" s="94"/>
      <c r="P60" s="94"/>
      <c r="Q60" s="94"/>
      <c r="R60" s="107">
        <f t="shared" si="0"/>
        <v>0</v>
      </c>
      <c r="S60" s="107">
        <f t="shared" si="1"/>
        <v>0</v>
      </c>
      <c r="T60" s="108" t="str">
        <f t="shared" si="2"/>
        <v>DÉBIL</v>
      </c>
      <c r="U60" s="109"/>
      <c r="V60" s="295"/>
    </row>
    <row r="61" spans="1:22" ht="30" customHeight="1" x14ac:dyDescent="0.25">
      <c r="A61" s="299">
        <v>20</v>
      </c>
      <c r="B61" s="291" t="s">
        <v>276</v>
      </c>
      <c r="C61" s="106" t="s">
        <v>277</v>
      </c>
      <c r="D61" s="106" t="s">
        <v>279</v>
      </c>
      <c r="E61" s="107" t="s">
        <v>841</v>
      </c>
      <c r="G61" s="107" t="s">
        <v>834</v>
      </c>
      <c r="I61" s="94" t="s">
        <v>835</v>
      </c>
      <c r="J61" s="94"/>
      <c r="K61" s="94" t="s">
        <v>836</v>
      </c>
      <c r="M61" s="94" t="s">
        <v>837</v>
      </c>
      <c r="N61" s="94"/>
      <c r="O61" s="94" t="s">
        <v>838</v>
      </c>
      <c r="P61" s="94"/>
      <c r="Q61" s="94" t="s">
        <v>846</v>
      </c>
      <c r="R61" s="107">
        <f t="shared" si="0"/>
        <v>10</v>
      </c>
      <c r="S61" s="107">
        <f t="shared" si="1"/>
        <v>10</v>
      </c>
      <c r="T61" s="108" t="str">
        <f t="shared" si="2"/>
        <v>DÉBIL</v>
      </c>
      <c r="U61" s="109"/>
      <c r="V61" s="295" t="str">
        <f t="shared" si="13"/>
        <v>DÉBIL</v>
      </c>
    </row>
    <row r="62" spans="1:22" x14ac:dyDescent="0.25">
      <c r="A62" s="299"/>
      <c r="B62" s="292"/>
      <c r="C62" s="106" t="s">
        <v>196</v>
      </c>
      <c r="D62" s="106">
        <v>0</v>
      </c>
      <c r="E62" s="107"/>
      <c r="G62" s="107"/>
      <c r="I62" s="94"/>
      <c r="J62" s="94"/>
      <c r="K62" s="94"/>
      <c r="M62" s="94"/>
      <c r="N62" s="94"/>
      <c r="O62" s="94"/>
      <c r="P62" s="94"/>
      <c r="Q62" s="94"/>
      <c r="R62" s="107">
        <f t="shared" si="0"/>
        <v>0</v>
      </c>
      <c r="S62" s="107">
        <f t="shared" si="1"/>
        <v>0</v>
      </c>
      <c r="T62" s="108" t="str">
        <f t="shared" si="2"/>
        <v>DÉBIL</v>
      </c>
      <c r="U62" s="109"/>
      <c r="V62" s="295"/>
    </row>
    <row r="63" spans="1:22" ht="27" customHeight="1" x14ac:dyDescent="0.25">
      <c r="A63" s="299"/>
      <c r="B63" s="293"/>
      <c r="C63" s="106">
        <v>0</v>
      </c>
      <c r="D63" s="106">
        <v>0</v>
      </c>
      <c r="E63" s="107"/>
      <c r="G63" s="107"/>
      <c r="I63" s="94"/>
      <c r="J63" s="94"/>
      <c r="K63" s="94"/>
      <c r="M63" s="94"/>
      <c r="N63" s="94"/>
      <c r="O63" s="94"/>
      <c r="P63" s="94"/>
      <c r="Q63" s="94"/>
      <c r="R63" s="107">
        <f t="shared" si="0"/>
        <v>0</v>
      </c>
      <c r="S63" s="107">
        <f t="shared" si="1"/>
        <v>0</v>
      </c>
      <c r="T63" s="108"/>
      <c r="U63" s="109"/>
      <c r="V63" s="295"/>
    </row>
    <row r="64" spans="1:22" ht="28.5" customHeight="1" x14ac:dyDescent="0.25">
      <c r="A64" s="299">
        <v>21</v>
      </c>
      <c r="B64" s="291" t="s">
        <v>286</v>
      </c>
      <c r="C64" s="106" t="s">
        <v>287</v>
      </c>
      <c r="D64" s="106" t="s">
        <v>289</v>
      </c>
      <c r="E64" s="107" t="s">
        <v>841</v>
      </c>
      <c r="F64" s="111">
        <v>15</v>
      </c>
      <c r="G64" s="107" t="s">
        <v>842</v>
      </c>
      <c r="H64" s="111">
        <v>15</v>
      </c>
      <c r="I64" s="107" t="s">
        <v>844</v>
      </c>
      <c r="J64" s="111">
        <v>15</v>
      </c>
      <c r="K64" s="107" t="s">
        <v>848</v>
      </c>
      <c r="L64" s="111">
        <v>10</v>
      </c>
      <c r="M64" s="107" t="s">
        <v>837</v>
      </c>
      <c r="N64" s="111">
        <v>15</v>
      </c>
      <c r="O64" s="107" t="s">
        <v>845</v>
      </c>
      <c r="P64" s="111">
        <v>15</v>
      </c>
      <c r="Q64" s="107" t="s">
        <v>846</v>
      </c>
      <c r="R64" s="107">
        <f t="shared" si="0"/>
        <v>10</v>
      </c>
      <c r="S64" s="107">
        <f t="shared" si="1"/>
        <v>95</v>
      </c>
      <c r="T64" s="108" t="s">
        <v>258</v>
      </c>
      <c r="U64" s="294">
        <v>63.3333333333333</v>
      </c>
      <c r="V64" s="295" t="str">
        <f t="shared" si="13"/>
        <v>MODERADO</v>
      </c>
    </row>
    <row r="65" spans="1:22" ht="28.5" x14ac:dyDescent="0.25">
      <c r="A65" s="299"/>
      <c r="B65" s="292"/>
      <c r="C65" s="106" t="s">
        <v>295</v>
      </c>
      <c r="D65" s="106" t="s">
        <v>296</v>
      </c>
      <c r="E65" s="107" t="s">
        <v>841</v>
      </c>
      <c r="F65" s="111">
        <v>15</v>
      </c>
      <c r="G65" s="107" t="s">
        <v>842</v>
      </c>
      <c r="H65" s="111">
        <v>15</v>
      </c>
      <c r="I65" s="107" t="s">
        <v>844</v>
      </c>
      <c r="J65" s="111">
        <v>15</v>
      </c>
      <c r="K65" s="107" t="s">
        <v>848</v>
      </c>
      <c r="L65" s="111">
        <v>10</v>
      </c>
      <c r="M65" s="107" t="s">
        <v>837</v>
      </c>
      <c r="N65" s="111">
        <v>15</v>
      </c>
      <c r="O65" s="107" t="s">
        <v>845</v>
      </c>
      <c r="P65" s="111">
        <v>15</v>
      </c>
      <c r="Q65" s="107" t="s">
        <v>846</v>
      </c>
      <c r="R65" s="107">
        <f t="shared" si="0"/>
        <v>10</v>
      </c>
      <c r="S65" s="107">
        <f t="shared" si="1"/>
        <v>95</v>
      </c>
      <c r="T65" s="108" t="s">
        <v>258</v>
      </c>
      <c r="U65" s="294"/>
      <c r="V65" s="295"/>
    </row>
    <row r="66" spans="1:22" ht="20.25" customHeight="1" x14ac:dyDescent="0.25">
      <c r="A66" s="299"/>
      <c r="B66" s="293"/>
      <c r="C66" s="106">
        <v>0</v>
      </c>
      <c r="D66" s="106">
        <v>0</v>
      </c>
      <c r="E66" s="110"/>
      <c r="F66" s="110"/>
      <c r="G66" s="110"/>
      <c r="H66" s="110"/>
      <c r="I66" s="110"/>
      <c r="J66" s="110"/>
      <c r="K66" s="110"/>
      <c r="L66" s="110"/>
      <c r="M66" s="110"/>
      <c r="N66" s="110"/>
      <c r="O66" s="110"/>
      <c r="P66" s="110"/>
      <c r="Q66" s="110"/>
      <c r="R66" s="107">
        <f t="shared" si="0"/>
        <v>0</v>
      </c>
      <c r="S66" s="107">
        <f t="shared" si="1"/>
        <v>0</v>
      </c>
      <c r="T66" s="108" t="s">
        <v>840</v>
      </c>
      <c r="U66" s="294"/>
      <c r="V66" s="295"/>
    </row>
    <row r="67" spans="1:22" ht="42.75" customHeight="1" x14ac:dyDescent="0.25">
      <c r="A67" s="299">
        <v>22</v>
      </c>
      <c r="B67" s="291" t="s">
        <v>300</v>
      </c>
      <c r="C67" s="106" t="s">
        <v>301</v>
      </c>
      <c r="D67" s="106" t="s">
        <v>174</v>
      </c>
      <c r="E67" s="107" t="s">
        <v>841</v>
      </c>
      <c r="F67" s="107">
        <v>15</v>
      </c>
      <c r="G67" s="107" t="s">
        <v>834</v>
      </c>
      <c r="H67" s="107">
        <v>0</v>
      </c>
      <c r="I67" s="107" t="s">
        <v>835</v>
      </c>
      <c r="J67" s="107">
        <v>0</v>
      </c>
      <c r="K67" s="107" t="s">
        <v>836</v>
      </c>
      <c r="L67" s="107">
        <v>15</v>
      </c>
      <c r="M67" s="107" t="s">
        <v>837</v>
      </c>
      <c r="N67" s="107">
        <v>15</v>
      </c>
      <c r="O67" s="107" t="s">
        <v>838</v>
      </c>
      <c r="P67" s="107">
        <v>0</v>
      </c>
      <c r="Q67" s="107" t="s">
        <v>839</v>
      </c>
      <c r="R67" s="107">
        <f t="shared" si="0"/>
        <v>0</v>
      </c>
      <c r="S67" s="107">
        <f t="shared" si="1"/>
        <v>45</v>
      </c>
      <c r="T67" s="108" t="s">
        <v>840</v>
      </c>
      <c r="U67" s="294">
        <v>30</v>
      </c>
      <c r="V67" s="295" t="str">
        <f t="shared" ref="V67" si="14">IF(U67=100,"FUERTE",IF(AND(U67&gt;=50,U67&lt;100),"MODERADO","DÉBIL"))</f>
        <v>DÉBIL</v>
      </c>
    </row>
    <row r="68" spans="1:22" ht="42.75" x14ac:dyDescent="0.25">
      <c r="A68" s="299"/>
      <c r="B68" s="292"/>
      <c r="C68" s="106" t="s">
        <v>303</v>
      </c>
      <c r="D68" s="106" t="s">
        <v>174</v>
      </c>
      <c r="E68" s="107" t="s">
        <v>841</v>
      </c>
      <c r="F68" s="107">
        <v>15</v>
      </c>
      <c r="G68" s="107" t="s">
        <v>834</v>
      </c>
      <c r="H68" s="107">
        <v>0</v>
      </c>
      <c r="I68" s="107" t="s">
        <v>835</v>
      </c>
      <c r="J68" s="107">
        <v>0</v>
      </c>
      <c r="K68" s="107" t="s">
        <v>836</v>
      </c>
      <c r="L68" s="107">
        <v>15</v>
      </c>
      <c r="M68" s="107" t="s">
        <v>837</v>
      </c>
      <c r="N68" s="107">
        <v>15</v>
      </c>
      <c r="O68" s="107" t="s">
        <v>838</v>
      </c>
      <c r="P68" s="107">
        <v>0</v>
      </c>
      <c r="Q68" s="107" t="s">
        <v>839</v>
      </c>
      <c r="R68" s="107">
        <f t="shared" si="0"/>
        <v>0</v>
      </c>
      <c r="S68" s="107">
        <f t="shared" si="1"/>
        <v>45</v>
      </c>
      <c r="T68" s="108" t="s">
        <v>840</v>
      </c>
      <c r="U68" s="294"/>
      <c r="V68" s="295"/>
    </row>
    <row r="69" spans="1:22" x14ac:dyDescent="0.25">
      <c r="A69" s="299"/>
      <c r="B69" s="293"/>
      <c r="C69" s="106">
        <v>0</v>
      </c>
      <c r="D69" s="106">
        <v>0</v>
      </c>
      <c r="E69" s="110"/>
      <c r="F69" s="110"/>
      <c r="G69" s="110"/>
      <c r="H69" s="110"/>
      <c r="I69" s="110"/>
      <c r="J69" s="110"/>
      <c r="K69" s="110"/>
      <c r="L69" s="110"/>
      <c r="M69" s="110"/>
      <c r="N69" s="110"/>
      <c r="O69" s="110"/>
      <c r="P69" s="110"/>
      <c r="Q69" s="110"/>
      <c r="R69" s="107">
        <f t="shared" ref="R69:R132" si="15">IF(Q69="COMPLETA","10")+IF(Q69="INCOMPLETA","5")+ IF(Q69="NO EXISTE","0")</f>
        <v>0</v>
      </c>
      <c r="S69" s="107">
        <f t="shared" ref="S69:S132" si="16">F69+H69+J69+L69+N69+P69+R69</f>
        <v>0</v>
      </c>
      <c r="T69" s="108" t="s">
        <v>840</v>
      </c>
      <c r="U69" s="294"/>
      <c r="V69" s="295"/>
    </row>
    <row r="70" spans="1:22" ht="42.75" x14ac:dyDescent="0.25">
      <c r="A70" s="299">
        <v>23</v>
      </c>
      <c r="B70" s="291" t="s">
        <v>306</v>
      </c>
      <c r="C70" s="106" t="s">
        <v>307</v>
      </c>
      <c r="D70" s="106" t="s">
        <v>309</v>
      </c>
      <c r="E70" s="107" t="s">
        <v>833</v>
      </c>
      <c r="F70" s="107">
        <v>0</v>
      </c>
      <c r="G70" s="107" t="s">
        <v>834</v>
      </c>
      <c r="H70" s="107">
        <v>0</v>
      </c>
      <c r="I70" s="107" t="s">
        <v>835</v>
      </c>
      <c r="J70" s="107">
        <v>0</v>
      </c>
      <c r="K70" s="107" t="s">
        <v>836</v>
      </c>
      <c r="L70" s="107">
        <v>15</v>
      </c>
      <c r="M70" s="107" t="s">
        <v>837</v>
      </c>
      <c r="N70" s="107">
        <v>15</v>
      </c>
      <c r="O70" s="107" t="s">
        <v>838</v>
      </c>
      <c r="P70" s="107">
        <v>0</v>
      </c>
      <c r="Q70" s="107" t="s">
        <v>839</v>
      </c>
      <c r="R70" s="107">
        <f t="shared" si="15"/>
        <v>0</v>
      </c>
      <c r="S70" s="107">
        <f t="shared" si="16"/>
        <v>30</v>
      </c>
      <c r="T70" s="108" t="s">
        <v>840</v>
      </c>
      <c r="U70" s="294">
        <v>51.6666666666667</v>
      </c>
      <c r="V70" s="295" t="str">
        <f t="shared" ref="V70:V79" si="17">IF(U70=100,"FUERTE",IF(AND(U70&gt;=50,U70&lt;100),"MODERADO","DÉBIL"))</f>
        <v>MODERADO</v>
      </c>
    </row>
    <row r="71" spans="1:22" ht="42.75" x14ac:dyDescent="0.25">
      <c r="A71" s="299"/>
      <c r="B71" s="292"/>
      <c r="C71" s="106" t="s">
        <v>314</v>
      </c>
      <c r="D71" s="106" t="s">
        <v>315</v>
      </c>
      <c r="E71" s="107" t="s">
        <v>841</v>
      </c>
      <c r="F71" s="107">
        <v>15</v>
      </c>
      <c r="G71" s="107" t="s">
        <v>842</v>
      </c>
      <c r="H71" s="107">
        <v>15</v>
      </c>
      <c r="I71" s="107" t="s">
        <v>844</v>
      </c>
      <c r="J71" s="107">
        <v>15</v>
      </c>
      <c r="K71" s="107" t="s">
        <v>836</v>
      </c>
      <c r="L71" s="107">
        <v>15</v>
      </c>
      <c r="M71" s="107" t="s">
        <v>837</v>
      </c>
      <c r="N71" s="107">
        <v>15</v>
      </c>
      <c r="O71" s="107" t="s">
        <v>845</v>
      </c>
      <c r="P71" s="107">
        <v>15</v>
      </c>
      <c r="Q71" s="107" t="s">
        <v>846</v>
      </c>
      <c r="R71" s="107">
        <f t="shared" si="15"/>
        <v>10</v>
      </c>
      <c r="S71" s="107">
        <f t="shared" si="16"/>
        <v>100</v>
      </c>
      <c r="T71" s="108" t="s">
        <v>847</v>
      </c>
      <c r="U71" s="294"/>
      <c r="V71" s="295"/>
    </row>
    <row r="72" spans="1:22" ht="28.5" x14ac:dyDescent="0.25">
      <c r="A72" s="299"/>
      <c r="B72" s="293"/>
      <c r="C72" s="106" t="s">
        <v>320</v>
      </c>
      <c r="D72" s="106" t="s">
        <v>321</v>
      </c>
      <c r="E72" s="107" t="s">
        <v>833</v>
      </c>
      <c r="F72" s="107">
        <v>0</v>
      </c>
      <c r="G72" s="107" t="s">
        <v>834</v>
      </c>
      <c r="H72" s="107">
        <v>0</v>
      </c>
      <c r="I72" s="107" t="s">
        <v>835</v>
      </c>
      <c r="J72" s="107">
        <v>0</v>
      </c>
      <c r="K72" s="107" t="s">
        <v>848</v>
      </c>
      <c r="L72" s="107">
        <v>10</v>
      </c>
      <c r="M72" s="107" t="s">
        <v>837</v>
      </c>
      <c r="N72" s="107">
        <v>15</v>
      </c>
      <c r="O72" s="107" t="s">
        <v>838</v>
      </c>
      <c r="P72" s="107">
        <v>0</v>
      </c>
      <c r="Q72" s="107" t="s">
        <v>839</v>
      </c>
      <c r="R72" s="107">
        <f t="shared" si="15"/>
        <v>0</v>
      </c>
      <c r="S72" s="107">
        <f t="shared" si="16"/>
        <v>25</v>
      </c>
      <c r="T72" s="108" t="s">
        <v>840</v>
      </c>
      <c r="U72" s="294"/>
      <c r="V72" s="295"/>
    </row>
    <row r="73" spans="1:22" ht="28.5" customHeight="1" x14ac:dyDescent="0.25">
      <c r="A73" s="299">
        <v>24</v>
      </c>
      <c r="B73" s="291" t="s">
        <v>327</v>
      </c>
      <c r="C73" s="106" t="s">
        <v>328</v>
      </c>
      <c r="D73" s="106" t="s">
        <v>330</v>
      </c>
      <c r="E73" s="107" t="s">
        <v>841</v>
      </c>
      <c r="F73" s="107">
        <v>15</v>
      </c>
      <c r="G73" s="107" t="s">
        <v>842</v>
      </c>
      <c r="H73" s="107">
        <v>15</v>
      </c>
      <c r="I73" s="107" t="s">
        <v>844</v>
      </c>
      <c r="J73" s="107">
        <v>15</v>
      </c>
      <c r="K73" s="107" t="s">
        <v>836</v>
      </c>
      <c r="L73" s="107">
        <v>15</v>
      </c>
      <c r="M73" s="107" t="s">
        <v>837</v>
      </c>
      <c r="N73" s="107">
        <v>15</v>
      </c>
      <c r="O73" s="107" t="s">
        <v>845</v>
      </c>
      <c r="P73" s="107">
        <v>15</v>
      </c>
      <c r="Q73" s="107" t="s">
        <v>846</v>
      </c>
      <c r="R73" s="107">
        <f t="shared" si="15"/>
        <v>10</v>
      </c>
      <c r="S73" s="107">
        <f t="shared" si="16"/>
        <v>100</v>
      </c>
      <c r="T73" s="108" t="s">
        <v>847</v>
      </c>
      <c r="U73" s="294">
        <v>75</v>
      </c>
      <c r="V73" s="295" t="str">
        <f t="shared" si="17"/>
        <v>MODERADO</v>
      </c>
    </row>
    <row r="74" spans="1:22" ht="28.5" x14ac:dyDescent="0.25">
      <c r="A74" s="299"/>
      <c r="B74" s="292"/>
      <c r="C74" s="106" t="s">
        <v>336</v>
      </c>
      <c r="D74" s="106" t="s">
        <v>337</v>
      </c>
      <c r="E74" s="107" t="s">
        <v>833</v>
      </c>
      <c r="F74" s="107">
        <v>0</v>
      </c>
      <c r="G74" s="107" t="s">
        <v>834</v>
      </c>
      <c r="H74" s="107">
        <v>0</v>
      </c>
      <c r="I74" s="107" t="s">
        <v>835</v>
      </c>
      <c r="J74" s="107">
        <v>0</v>
      </c>
      <c r="K74" s="107" t="s">
        <v>848</v>
      </c>
      <c r="L74" s="107">
        <v>10</v>
      </c>
      <c r="M74" s="107" t="s">
        <v>837</v>
      </c>
      <c r="N74" s="107">
        <v>15</v>
      </c>
      <c r="O74" s="107" t="s">
        <v>838</v>
      </c>
      <c r="P74" s="107">
        <v>0</v>
      </c>
      <c r="Q74" s="107" t="s">
        <v>839</v>
      </c>
      <c r="R74" s="107">
        <f t="shared" si="15"/>
        <v>0</v>
      </c>
      <c r="S74" s="107">
        <f t="shared" si="16"/>
        <v>25</v>
      </c>
      <c r="T74" s="108" t="s">
        <v>840</v>
      </c>
      <c r="U74" s="294"/>
      <c r="V74" s="295"/>
    </row>
    <row r="75" spans="1:22" ht="42.75" x14ac:dyDescent="0.25">
      <c r="A75" s="299"/>
      <c r="B75" s="293"/>
      <c r="C75" s="106" t="s">
        <v>342</v>
      </c>
      <c r="D75" s="106" t="s">
        <v>343</v>
      </c>
      <c r="E75" s="107" t="s">
        <v>841</v>
      </c>
      <c r="F75" s="107">
        <v>15</v>
      </c>
      <c r="G75" s="107" t="s">
        <v>842</v>
      </c>
      <c r="H75" s="107">
        <v>15</v>
      </c>
      <c r="I75" s="107" t="s">
        <v>844</v>
      </c>
      <c r="J75" s="107">
        <v>15</v>
      </c>
      <c r="K75" s="107" t="s">
        <v>836</v>
      </c>
      <c r="L75" s="107">
        <v>15</v>
      </c>
      <c r="M75" s="107" t="s">
        <v>837</v>
      </c>
      <c r="N75" s="107">
        <v>15</v>
      </c>
      <c r="O75" s="107" t="s">
        <v>845</v>
      </c>
      <c r="P75" s="107">
        <v>15</v>
      </c>
      <c r="Q75" s="107" t="s">
        <v>846</v>
      </c>
      <c r="R75" s="107">
        <f t="shared" si="15"/>
        <v>10</v>
      </c>
      <c r="S75" s="107">
        <f t="shared" si="16"/>
        <v>100</v>
      </c>
      <c r="T75" s="108" t="s">
        <v>847</v>
      </c>
      <c r="U75" s="294"/>
      <c r="V75" s="295"/>
    </row>
    <row r="76" spans="1:22" ht="28.5" x14ac:dyDescent="0.25">
      <c r="A76" s="299">
        <v>25</v>
      </c>
      <c r="B76" s="291" t="s">
        <v>348</v>
      </c>
      <c r="C76" s="106" t="s">
        <v>349</v>
      </c>
      <c r="D76" s="106" t="s">
        <v>351</v>
      </c>
      <c r="E76" s="107" t="s">
        <v>841</v>
      </c>
      <c r="F76" s="107">
        <v>15</v>
      </c>
      <c r="G76" s="107" t="s">
        <v>842</v>
      </c>
      <c r="H76" s="107">
        <v>15</v>
      </c>
      <c r="I76" s="107" t="s">
        <v>844</v>
      </c>
      <c r="J76" s="107">
        <v>15</v>
      </c>
      <c r="K76" s="107" t="s">
        <v>836</v>
      </c>
      <c r="L76" s="107">
        <v>15</v>
      </c>
      <c r="M76" s="107" t="s">
        <v>837</v>
      </c>
      <c r="N76" s="107">
        <v>15</v>
      </c>
      <c r="O76" s="107" t="s">
        <v>845</v>
      </c>
      <c r="P76" s="107">
        <v>15</v>
      </c>
      <c r="Q76" s="107" t="s">
        <v>846</v>
      </c>
      <c r="R76" s="107">
        <f t="shared" si="15"/>
        <v>10</v>
      </c>
      <c r="S76" s="107">
        <f t="shared" si="16"/>
        <v>100</v>
      </c>
      <c r="T76" s="108" t="s">
        <v>847</v>
      </c>
      <c r="U76" s="294">
        <v>43.3333333333333</v>
      </c>
      <c r="V76" s="295" t="str">
        <f t="shared" si="17"/>
        <v>DÉBIL</v>
      </c>
    </row>
    <row r="77" spans="1:22" ht="42.75" x14ac:dyDescent="0.25">
      <c r="A77" s="299"/>
      <c r="B77" s="292"/>
      <c r="C77" s="106" t="s">
        <v>356</v>
      </c>
      <c r="D77" s="106" t="s">
        <v>174</v>
      </c>
      <c r="E77" s="107" t="s">
        <v>833</v>
      </c>
      <c r="F77" s="107">
        <v>0</v>
      </c>
      <c r="G77" s="107" t="s">
        <v>834</v>
      </c>
      <c r="H77" s="107">
        <v>0</v>
      </c>
      <c r="I77" s="107" t="s">
        <v>835</v>
      </c>
      <c r="J77" s="107">
        <v>0</v>
      </c>
      <c r="K77" s="107" t="s">
        <v>836</v>
      </c>
      <c r="L77" s="107">
        <v>15</v>
      </c>
      <c r="M77" s="107" t="s">
        <v>837</v>
      </c>
      <c r="N77" s="107">
        <v>15</v>
      </c>
      <c r="O77" s="107" t="s">
        <v>838</v>
      </c>
      <c r="P77" s="107">
        <v>0</v>
      </c>
      <c r="Q77" s="107" t="s">
        <v>839</v>
      </c>
      <c r="R77" s="107">
        <f t="shared" si="15"/>
        <v>0</v>
      </c>
      <c r="S77" s="107">
        <f t="shared" si="16"/>
        <v>30</v>
      </c>
      <c r="T77" s="108" t="s">
        <v>840</v>
      </c>
      <c r="U77" s="294"/>
      <c r="V77" s="295"/>
    </row>
    <row r="78" spans="1:22" x14ac:dyDescent="0.25">
      <c r="A78" s="299"/>
      <c r="B78" s="293"/>
      <c r="C78" s="106">
        <v>0</v>
      </c>
      <c r="D78" s="106">
        <v>0</v>
      </c>
      <c r="E78" s="107"/>
      <c r="F78" s="107">
        <v>0</v>
      </c>
      <c r="G78" s="107"/>
      <c r="H78" s="107">
        <v>0</v>
      </c>
      <c r="I78" s="107"/>
      <c r="J78" s="107">
        <v>0</v>
      </c>
      <c r="K78" s="107"/>
      <c r="L78" s="107">
        <v>0</v>
      </c>
      <c r="M78" s="107"/>
      <c r="N78" s="107">
        <v>0</v>
      </c>
      <c r="O78" s="107"/>
      <c r="P78" s="107">
        <v>0</v>
      </c>
      <c r="Q78" s="107"/>
      <c r="R78" s="107">
        <f t="shared" si="15"/>
        <v>0</v>
      </c>
      <c r="S78" s="107">
        <f t="shared" si="16"/>
        <v>0</v>
      </c>
      <c r="T78" s="108" t="s">
        <v>840</v>
      </c>
      <c r="U78" s="294"/>
      <c r="V78" s="295"/>
    </row>
    <row r="79" spans="1:22" ht="42.75" customHeight="1" x14ac:dyDescent="0.25">
      <c r="A79" s="299">
        <v>26</v>
      </c>
      <c r="B79" s="291" t="s">
        <v>357</v>
      </c>
      <c r="C79" s="106" t="s">
        <v>358</v>
      </c>
      <c r="D79" s="106" t="s">
        <v>360</v>
      </c>
      <c r="E79" s="107" t="s">
        <v>841</v>
      </c>
      <c r="F79" s="107">
        <v>15</v>
      </c>
      <c r="G79" s="107" t="s">
        <v>842</v>
      </c>
      <c r="H79" s="107">
        <v>15</v>
      </c>
      <c r="I79" s="107" t="s">
        <v>844</v>
      </c>
      <c r="J79" s="107">
        <v>15</v>
      </c>
      <c r="K79" s="107" t="s">
        <v>836</v>
      </c>
      <c r="L79" s="107">
        <v>15</v>
      </c>
      <c r="M79" s="107" t="s">
        <v>837</v>
      </c>
      <c r="N79" s="107">
        <v>15</v>
      </c>
      <c r="O79" s="107" t="s">
        <v>845</v>
      </c>
      <c r="P79" s="107">
        <v>15</v>
      </c>
      <c r="Q79" s="107" t="s">
        <v>846</v>
      </c>
      <c r="R79" s="107">
        <f t="shared" si="15"/>
        <v>10</v>
      </c>
      <c r="S79" s="107">
        <f t="shared" si="16"/>
        <v>100</v>
      </c>
      <c r="T79" s="108" t="s">
        <v>847</v>
      </c>
      <c r="U79" s="294">
        <v>100</v>
      </c>
      <c r="V79" s="295" t="str">
        <f t="shared" si="17"/>
        <v>FUERTE</v>
      </c>
    </row>
    <row r="80" spans="1:22" ht="28.5" x14ac:dyDescent="0.25">
      <c r="A80" s="299"/>
      <c r="B80" s="292"/>
      <c r="C80" s="106" t="s">
        <v>365</v>
      </c>
      <c r="D80" s="106" t="s">
        <v>366</v>
      </c>
      <c r="E80" s="107" t="s">
        <v>841</v>
      </c>
      <c r="F80" s="107">
        <v>15</v>
      </c>
      <c r="G80" s="107" t="s">
        <v>842</v>
      </c>
      <c r="H80" s="107">
        <v>15</v>
      </c>
      <c r="I80" s="107" t="s">
        <v>844</v>
      </c>
      <c r="J80" s="107">
        <v>15</v>
      </c>
      <c r="K80" s="107" t="s">
        <v>836</v>
      </c>
      <c r="L80" s="107">
        <v>15</v>
      </c>
      <c r="M80" s="107" t="s">
        <v>837</v>
      </c>
      <c r="N80" s="107">
        <v>15</v>
      </c>
      <c r="O80" s="107" t="s">
        <v>845</v>
      </c>
      <c r="P80" s="107">
        <v>15</v>
      </c>
      <c r="Q80" s="107" t="s">
        <v>846</v>
      </c>
      <c r="R80" s="107">
        <f t="shared" si="15"/>
        <v>10</v>
      </c>
      <c r="S80" s="107">
        <f t="shared" si="16"/>
        <v>100</v>
      </c>
      <c r="T80" s="108" t="s">
        <v>847</v>
      </c>
      <c r="U80" s="294"/>
      <c r="V80" s="295"/>
    </row>
    <row r="81" spans="1:22" ht="28.5" x14ac:dyDescent="0.25">
      <c r="A81" s="299"/>
      <c r="B81" s="293"/>
      <c r="C81" s="106">
        <v>0</v>
      </c>
      <c r="D81" s="106">
        <v>0</v>
      </c>
      <c r="E81" s="107" t="s">
        <v>841</v>
      </c>
      <c r="F81" s="107">
        <v>15</v>
      </c>
      <c r="G81" s="107" t="s">
        <v>842</v>
      </c>
      <c r="H81" s="107">
        <v>15</v>
      </c>
      <c r="I81" s="107" t="s">
        <v>844</v>
      </c>
      <c r="J81" s="107">
        <v>15</v>
      </c>
      <c r="K81" s="107" t="s">
        <v>836</v>
      </c>
      <c r="L81" s="107">
        <v>15</v>
      </c>
      <c r="M81" s="107" t="s">
        <v>837</v>
      </c>
      <c r="N81" s="107">
        <v>15</v>
      </c>
      <c r="O81" s="107" t="s">
        <v>845</v>
      </c>
      <c r="P81" s="107">
        <v>15</v>
      </c>
      <c r="Q81" s="107" t="s">
        <v>846</v>
      </c>
      <c r="R81" s="107">
        <f t="shared" si="15"/>
        <v>10</v>
      </c>
      <c r="S81" s="107">
        <f t="shared" si="16"/>
        <v>100</v>
      </c>
      <c r="T81" s="108" t="s">
        <v>847</v>
      </c>
      <c r="U81" s="294"/>
      <c r="V81" s="295"/>
    </row>
    <row r="82" spans="1:22" ht="42.75" customHeight="1" x14ac:dyDescent="0.25">
      <c r="A82" s="299">
        <v>27</v>
      </c>
      <c r="B82" s="291" t="s">
        <v>370</v>
      </c>
      <c r="C82" s="106" t="s">
        <v>371</v>
      </c>
      <c r="D82" s="106" t="s">
        <v>174</v>
      </c>
      <c r="E82" s="107" t="s">
        <v>841</v>
      </c>
      <c r="F82" s="107">
        <v>15</v>
      </c>
      <c r="G82" s="107" t="s">
        <v>834</v>
      </c>
      <c r="H82" s="107">
        <v>0</v>
      </c>
      <c r="I82" s="107" t="s">
        <v>835</v>
      </c>
      <c r="J82" s="107">
        <v>0</v>
      </c>
      <c r="K82" s="107" t="s">
        <v>836</v>
      </c>
      <c r="L82" s="107">
        <v>15</v>
      </c>
      <c r="M82" s="107" t="s">
        <v>837</v>
      </c>
      <c r="N82" s="107">
        <v>15</v>
      </c>
      <c r="O82" s="107" t="s">
        <v>838</v>
      </c>
      <c r="P82" s="107">
        <v>0</v>
      </c>
      <c r="Q82" s="107" t="s">
        <v>839</v>
      </c>
      <c r="R82" s="107">
        <f t="shared" si="15"/>
        <v>0</v>
      </c>
      <c r="S82" s="107">
        <f t="shared" si="16"/>
        <v>45</v>
      </c>
      <c r="T82" s="108" t="s">
        <v>840</v>
      </c>
      <c r="U82" s="294">
        <v>48.3333333333333</v>
      </c>
      <c r="V82" s="295" t="str">
        <f t="shared" ref="V82:V94" si="18">IF(U82=100,"FUERTE",IF(AND(U82&gt;=50,U82&lt;100),"MODERADO","DÉBIL"))</f>
        <v>DÉBIL</v>
      </c>
    </row>
    <row r="83" spans="1:22" ht="42.75" x14ac:dyDescent="0.25">
      <c r="A83" s="299"/>
      <c r="B83" s="292"/>
      <c r="C83" s="106" t="s">
        <v>358</v>
      </c>
      <c r="D83" s="106" t="s">
        <v>1054</v>
      </c>
      <c r="E83" s="107" t="s">
        <v>841</v>
      </c>
      <c r="F83" s="107">
        <v>15</v>
      </c>
      <c r="G83" s="107" t="s">
        <v>842</v>
      </c>
      <c r="H83" s="107">
        <v>15</v>
      </c>
      <c r="I83" s="107" t="s">
        <v>844</v>
      </c>
      <c r="J83" s="107">
        <v>15</v>
      </c>
      <c r="K83" s="107" t="s">
        <v>836</v>
      </c>
      <c r="L83" s="107">
        <v>15</v>
      </c>
      <c r="M83" s="107" t="s">
        <v>837</v>
      </c>
      <c r="N83" s="107">
        <v>15</v>
      </c>
      <c r="O83" s="107" t="s">
        <v>845</v>
      </c>
      <c r="P83" s="107">
        <v>15</v>
      </c>
      <c r="Q83" s="107" t="s">
        <v>846</v>
      </c>
      <c r="R83" s="107">
        <f t="shared" si="15"/>
        <v>10</v>
      </c>
      <c r="S83" s="107">
        <f t="shared" si="16"/>
        <v>100</v>
      </c>
      <c r="T83" s="108" t="s">
        <v>847</v>
      </c>
      <c r="U83" s="294"/>
      <c r="V83" s="295"/>
    </row>
    <row r="84" spans="1:22" x14ac:dyDescent="0.25">
      <c r="A84" s="299"/>
      <c r="B84" s="293"/>
      <c r="C84" s="106">
        <v>0</v>
      </c>
      <c r="D84" s="106">
        <v>0</v>
      </c>
      <c r="E84" s="107"/>
      <c r="F84" s="107">
        <v>0</v>
      </c>
      <c r="G84" s="107"/>
      <c r="H84" s="107">
        <v>0</v>
      </c>
      <c r="I84" s="107"/>
      <c r="J84" s="107">
        <v>0</v>
      </c>
      <c r="K84" s="107"/>
      <c r="L84" s="107">
        <v>0</v>
      </c>
      <c r="M84" s="107"/>
      <c r="N84" s="107">
        <v>0</v>
      </c>
      <c r="O84" s="107"/>
      <c r="P84" s="107">
        <v>0</v>
      </c>
      <c r="Q84" s="107"/>
      <c r="R84" s="107">
        <f t="shared" si="15"/>
        <v>0</v>
      </c>
      <c r="S84" s="107">
        <f t="shared" si="16"/>
        <v>0</v>
      </c>
      <c r="T84" s="108" t="s">
        <v>840</v>
      </c>
      <c r="U84" s="294"/>
      <c r="V84" s="295"/>
    </row>
    <row r="85" spans="1:22" ht="58.5" customHeight="1" x14ac:dyDescent="0.25">
      <c r="A85" s="288">
        <v>28</v>
      </c>
      <c r="B85" s="296" t="str">
        <f>+'1. Identificación del riesgo'!C37</f>
        <v>Alterar o manipular  la información critica y sensible contenida en la liquidación del sistema de seguridad social buscando favorecimiento propio y/o de un tercero.</v>
      </c>
      <c r="C85" s="106" t="str">
        <f>+'2. Descripción del Riesgo'!D91</f>
        <v>Deficientes controles internos en el proceso</v>
      </c>
      <c r="D85" s="106" t="str">
        <f>+'5. Diseño de Controles'!F85</f>
        <v>Fortalecimiento de filtros al registro de liquidación de seguridad social; verificar que el listado de funcionarios este acorde con los registrados en la planta de la entidad, verificar salarios y reporte de novedades.</v>
      </c>
      <c r="E85" s="163" t="s">
        <v>841</v>
      </c>
      <c r="F85" s="164"/>
      <c r="G85" s="163" t="s">
        <v>842</v>
      </c>
      <c r="H85" s="164"/>
      <c r="I85" s="163" t="s">
        <v>844</v>
      </c>
      <c r="J85" s="164"/>
      <c r="K85" s="163" t="s">
        <v>836</v>
      </c>
      <c r="L85" s="106"/>
      <c r="M85" s="163" t="s">
        <v>837</v>
      </c>
      <c r="N85" s="163"/>
      <c r="O85" s="163" t="s">
        <v>845</v>
      </c>
      <c r="P85" s="163">
        <f t="shared" ref="P85:P86" si="19">IF(O85="SE INVESTIGAN Y RESUELVEN OPORTUNAMENTE",15,0)</f>
        <v>15</v>
      </c>
      <c r="Q85" s="163" t="s">
        <v>846</v>
      </c>
      <c r="R85" s="107">
        <f t="shared" si="15"/>
        <v>10</v>
      </c>
      <c r="S85" s="107">
        <f t="shared" si="16"/>
        <v>25</v>
      </c>
      <c r="T85" s="108" t="s">
        <v>840</v>
      </c>
      <c r="U85" s="113"/>
      <c r="V85" s="295" t="str">
        <f t="shared" si="18"/>
        <v>DÉBIL</v>
      </c>
    </row>
    <row r="86" spans="1:22" ht="61.5" customHeight="1" x14ac:dyDescent="0.25">
      <c r="A86" s="289"/>
      <c r="B86" s="297"/>
      <c r="C86" s="106" t="str">
        <f>+'2. Descripción del Riesgo'!D92</f>
        <v>Ausencia de valores éticos, amiguismo y Tráfico de influencias</v>
      </c>
      <c r="D86" s="106" t="str">
        <f>+'5. Diseño de Controles'!F86</f>
        <v>Acciones de seguimiento por parte de la oficina de control interno a la liquidación de la seguridad social.</v>
      </c>
      <c r="E86" s="163" t="s">
        <v>841</v>
      </c>
      <c r="F86" s="164"/>
      <c r="G86" s="163" t="s">
        <v>842</v>
      </c>
      <c r="H86" s="164"/>
      <c r="I86" s="163" t="s">
        <v>844</v>
      </c>
      <c r="J86" s="164"/>
      <c r="K86" s="163" t="s">
        <v>848</v>
      </c>
      <c r="L86" s="107"/>
      <c r="M86" s="163" t="s">
        <v>837</v>
      </c>
      <c r="N86" s="163"/>
      <c r="O86" s="163" t="s">
        <v>845</v>
      </c>
      <c r="P86" s="163">
        <f t="shared" si="19"/>
        <v>15</v>
      </c>
      <c r="Q86" s="163" t="s">
        <v>846</v>
      </c>
      <c r="R86" s="107">
        <f t="shared" si="15"/>
        <v>10</v>
      </c>
      <c r="S86" s="107">
        <f t="shared" si="16"/>
        <v>25</v>
      </c>
      <c r="T86" s="108" t="s">
        <v>840</v>
      </c>
      <c r="U86" s="113"/>
      <c r="V86" s="295"/>
    </row>
    <row r="87" spans="1:22" ht="55.5" customHeight="1" x14ac:dyDescent="0.25">
      <c r="A87" s="290"/>
      <c r="B87" s="298"/>
      <c r="C87" s="106"/>
      <c r="D87" s="106"/>
      <c r="E87" s="107"/>
      <c r="F87" s="107"/>
      <c r="G87" s="107"/>
      <c r="H87" s="107"/>
      <c r="I87" s="107"/>
      <c r="J87" s="107"/>
      <c r="K87" s="107"/>
      <c r="L87" s="107"/>
      <c r="M87" s="107"/>
      <c r="N87" s="107"/>
      <c r="O87" s="107"/>
      <c r="P87" s="107"/>
      <c r="Q87" s="107"/>
      <c r="R87" s="107">
        <f t="shared" si="15"/>
        <v>0</v>
      </c>
      <c r="S87" s="107">
        <f t="shared" si="16"/>
        <v>0</v>
      </c>
      <c r="T87" s="108"/>
      <c r="U87" s="113"/>
      <c r="V87" s="295"/>
    </row>
    <row r="88" spans="1:22" ht="28.5" customHeight="1" x14ac:dyDescent="0.25">
      <c r="A88" s="288">
        <v>29</v>
      </c>
      <c r="B88" s="291" t="s">
        <v>380</v>
      </c>
      <c r="C88" s="106" t="s">
        <v>358</v>
      </c>
      <c r="D88" s="106" t="s">
        <v>382</v>
      </c>
      <c r="E88" s="107" t="s">
        <v>841</v>
      </c>
      <c r="F88" s="107">
        <v>15</v>
      </c>
      <c r="G88" s="107" t="s">
        <v>842</v>
      </c>
      <c r="H88" s="107">
        <v>15</v>
      </c>
      <c r="I88" s="107" t="s">
        <v>844</v>
      </c>
      <c r="J88" s="107">
        <v>15</v>
      </c>
      <c r="K88" s="107" t="s">
        <v>836</v>
      </c>
      <c r="L88" s="107">
        <v>15</v>
      </c>
      <c r="M88" s="107" t="s">
        <v>837</v>
      </c>
      <c r="N88" s="107">
        <v>15</v>
      </c>
      <c r="O88" s="107" t="s">
        <v>845</v>
      </c>
      <c r="P88" s="107">
        <v>15</v>
      </c>
      <c r="Q88" s="107" t="s">
        <v>846</v>
      </c>
      <c r="R88" s="107">
        <f t="shared" si="15"/>
        <v>10</v>
      </c>
      <c r="S88" s="107">
        <f t="shared" si="16"/>
        <v>100</v>
      </c>
      <c r="T88" s="108" t="s">
        <v>847</v>
      </c>
      <c r="U88" s="294">
        <v>81.6666666666667</v>
      </c>
      <c r="V88" s="295" t="str">
        <f t="shared" si="18"/>
        <v>MODERADO</v>
      </c>
    </row>
    <row r="89" spans="1:22" ht="42.75" x14ac:dyDescent="0.25">
      <c r="A89" s="289"/>
      <c r="B89" s="292"/>
      <c r="C89" s="106" t="s">
        <v>387</v>
      </c>
      <c r="D89" s="106" t="s">
        <v>174</v>
      </c>
      <c r="E89" s="107" t="s">
        <v>841</v>
      </c>
      <c r="F89" s="107">
        <v>15</v>
      </c>
      <c r="G89" s="107" t="s">
        <v>834</v>
      </c>
      <c r="H89" s="107">
        <v>0</v>
      </c>
      <c r="I89" s="107" t="s">
        <v>835</v>
      </c>
      <c r="J89" s="107">
        <v>0</v>
      </c>
      <c r="K89" s="107" t="s">
        <v>836</v>
      </c>
      <c r="L89" s="107">
        <v>15</v>
      </c>
      <c r="M89" s="107" t="s">
        <v>837</v>
      </c>
      <c r="N89" s="107">
        <v>15</v>
      </c>
      <c r="O89" s="107" t="s">
        <v>838</v>
      </c>
      <c r="P89" s="107">
        <v>0</v>
      </c>
      <c r="Q89" s="107" t="s">
        <v>839</v>
      </c>
      <c r="R89" s="107">
        <f t="shared" si="15"/>
        <v>0</v>
      </c>
      <c r="S89" s="107">
        <f t="shared" si="16"/>
        <v>45</v>
      </c>
      <c r="T89" s="108" t="s">
        <v>840</v>
      </c>
      <c r="U89" s="294"/>
      <c r="V89" s="295"/>
    </row>
    <row r="90" spans="1:22" ht="57" x14ac:dyDescent="0.25">
      <c r="A90" s="290"/>
      <c r="B90" s="293"/>
      <c r="C90" s="106" t="s">
        <v>388</v>
      </c>
      <c r="D90" s="106" t="s">
        <v>389</v>
      </c>
      <c r="E90" s="107" t="s">
        <v>841</v>
      </c>
      <c r="F90" s="107">
        <v>15</v>
      </c>
      <c r="G90" s="107" t="s">
        <v>842</v>
      </c>
      <c r="H90" s="107">
        <v>15</v>
      </c>
      <c r="I90" s="107" t="s">
        <v>844</v>
      </c>
      <c r="J90" s="107">
        <v>15</v>
      </c>
      <c r="K90" s="107" t="s">
        <v>836</v>
      </c>
      <c r="L90" s="107">
        <v>15</v>
      </c>
      <c r="M90" s="107" t="s">
        <v>837</v>
      </c>
      <c r="N90" s="107">
        <v>15</v>
      </c>
      <c r="O90" s="107" t="s">
        <v>845</v>
      </c>
      <c r="P90" s="107">
        <v>15</v>
      </c>
      <c r="Q90" s="107" t="s">
        <v>846</v>
      </c>
      <c r="R90" s="107">
        <f t="shared" si="15"/>
        <v>10</v>
      </c>
      <c r="S90" s="107">
        <f t="shared" si="16"/>
        <v>100</v>
      </c>
      <c r="T90" s="108" t="s">
        <v>847</v>
      </c>
      <c r="U90" s="294"/>
      <c r="V90" s="295"/>
    </row>
    <row r="91" spans="1:22" ht="42.75" x14ac:dyDescent="0.25">
      <c r="A91" s="288">
        <v>30</v>
      </c>
      <c r="B91" s="291" t="s">
        <v>390</v>
      </c>
      <c r="C91" s="106" t="s">
        <v>391</v>
      </c>
      <c r="D91" s="106" t="s">
        <v>174</v>
      </c>
      <c r="E91" s="107" t="s">
        <v>841</v>
      </c>
      <c r="F91" s="107">
        <v>15</v>
      </c>
      <c r="G91" s="107" t="s">
        <v>834</v>
      </c>
      <c r="H91" s="107">
        <v>0</v>
      </c>
      <c r="I91" s="107" t="s">
        <v>835</v>
      </c>
      <c r="J91" s="107">
        <v>0</v>
      </c>
      <c r="K91" s="107" t="s">
        <v>836</v>
      </c>
      <c r="L91" s="107">
        <v>15</v>
      </c>
      <c r="M91" s="107" t="s">
        <v>837</v>
      </c>
      <c r="N91" s="107">
        <v>15</v>
      </c>
      <c r="O91" s="107" t="s">
        <v>838</v>
      </c>
      <c r="P91" s="107">
        <v>0</v>
      </c>
      <c r="Q91" s="107" t="s">
        <v>839</v>
      </c>
      <c r="R91" s="107">
        <f t="shared" si="15"/>
        <v>0</v>
      </c>
      <c r="S91" s="107">
        <f t="shared" si="16"/>
        <v>45</v>
      </c>
      <c r="T91" s="108" t="s">
        <v>840</v>
      </c>
      <c r="U91" s="294">
        <v>48.3333333333333</v>
      </c>
      <c r="V91" s="295" t="str">
        <f t="shared" si="18"/>
        <v>DÉBIL</v>
      </c>
    </row>
    <row r="92" spans="1:22" ht="28.5" x14ac:dyDescent="0.25">
      <c r="A92" s="289"/>
      <c r="B92" s="292"/>
      <c r="C92" s="106" t="s">
        <v>358</v>
      </c>
      <c r="D92" s="106" t="s">
        <v>393</v>
      </c>
      <c r="E92" s="107" t="s">
        <v>841</v>
      </c>
      <c r="F92" s="107">
        <v>15</v>
      </c>
      <c r="G92" s="107" t="s">
        <v>842</v>
      </c>
      <c r="H92" s="107">
        <v>15</v>
      </c>
      <c r="I92" s="107" t="s">
        <v>844</v>
      </c>
      <c r="J92" s="107">
        <v>15</v>
      </c>
      <c r="K92" s="107" t="s">
        <v>836</v>
      </c>
      <c r="L92" s="107">
        <v>15</v>
      </c>
      <c r="M92" s="107" t="s">
        <v>837</v>
      </c>
      <c r="N92" s="107">
        <v>15</v>
      </c>
      <c r="O92" s="107" t="s">
        <v>845</v>
      </c>
      <c r="P92" s="107">
        <v>15</v>
      </c>
      <c r="Q92" s="107" t="s">
        <v>846</v>
      </c>
      <c r="R92" s="107">
        <f t="shared" si="15"/>
        <v>10</v>
      </c>
      <c r="S92" s="107">
        <f t="shared" si="16"/>
        <v>100</v>
      </c>
      <c r="T92" s="108" t="s">
        <v>847</v>
      </c>
      <c r="U92" s="294"/>
      <c r="V92" s="295"/>
    </row>
    <row r="93" spans="1:22" x14ac:dyDescent="0.25">
      <c r="A93" s="290"/>
      <c r="B93" s="293"/>
      <c r="C93" s="106">
        <v>0</v>
      </c>
      <c r="D93" s="106">
        <v>0</v>
      </c>
      <c r="E93" s="107"/>
      <c r="F93" s="107">
        <v>0</v>
      </c>
      <c r="G93" s="107"/>
      <c r="H93" s="107">
        <v>0</v>
      </c>
      <c r="I93" s="107"/>
      <c r="J93" s="107">
        <v>0</v>
      </c>
      <c r="K93" s="107"/>
      <c r="L93" s="107">
        <v>0</v>
      </c>
      <c r="M93" s="107"/>
      <c r="N93" s="107">
        <v>0</v>
      </c>
      <c r="O93" s="107"/>
      <c r="P93" s="107">
        <v>0</v>
      </c>
      <c r="Q93" s="107"/>
      <c r="R93" s="107">
        <f t="shared" si="15"/>
        <v>0</v>
      </c>
      <c r="S93" s="107">
        <f t="shared" si="16"/>
        <v>0</v>
      </c>
      <c r="T93" s="108" t="s">
        <v>840</v>
      </c>
      <c r="U93" s="294"/>
      <c r="V93" s="295"/>
    </row>
    <row r="94" spans="1:22" ht="28.5" x14ac:dyDescent="0.25">
      <c r="A94" s="288">
        <v>31</v>
      </c>
      <c r="B94" s="291" t="s">
        <v>398</v>
      </c>
      <c r="C94" s="106" t="s">
        <v>399</v>
      </c>
      <c r="D94" s="106" t="s">
        <v>401</v>
      </c>
      <c r="E94" s="107" t="s">
        <v>841</v>
      </c>
      <c r="F94" s="107">
        <v>15</v>
      </c>
      <c r="G94" s="107" t="s">
        <v>842</v>
      </c>
      <c r="H94" s="107">
        <v>15</v>
      </c>
      <c r="I94" s="107" t="s">
        <v>844</v>
      </c>
      <c r="J94" s="107">
        <v>15</v>
      </c>
      <c r="K94" s="107" t="s">
        <v>836</v>
      </c>
      <c r="L94" s="107">
        <v>15</v>
      </c>
      <c r="M94" s="107" t="s">
        <v>837</v>
      </c>
      <c r="N94" s="107">
        <v>15</v>
      </c>
      <c r="O94" s="107" t="s">
        <v>845</v>
      </c>
      <c r="P94" s="107">
        <v>15</v>
      </c>
      <c r="Q94" s="107" t="s">
        <v>846</v>
      </c>
      <c r="R94" s="107">
        <f t="shared" si="15"/>
        <v>10</v>
      </c>
      <c r="S94" s="107">
        <f t="shared" si="16"/>
        <v>100</v>
      </c>
      <c r="T94" s="108" t="s">
        <v>847</v>
      </c>
      <c r="U94" s="294">
        <v>66.6666666666667</v>
      </c>
      <c r="V94" s="295" t="str">
        <f t="shared" si="18"/>
        <v>MODERADO</v>
      </c>
    </row>
    <row r="95" spans="1:22" ht="28.5" customHeight="1" x14ac:dyDescent="0.25">
      <c r="A95" s="289"/>
      <c r="B95" s="292"/>
      <c r="C95" s="106" t="s">
        <v>405</v>
      </c>
      <c r="D95" s="106" t="s">
        <v>407</v>
      </c>
      <c r="E95" s="107" t="s">
        <v>841</v>
      </c>
      <c r="F95" s="107">
        <v>15</v>
      </c>
      <c r="G95" s="107" t="s">
        <v>842</v>
      </c>
      <c r="H95" s="107">
        <v>15</v>
      </c>
      <c r="I95" s="107" t="s">
        <v>844</v>
      </c>
      <c r="J95" s="107">
        <v>15</v>
      </c>
      <c r="K95" s="107" t="s">
        <v>836</v>
      </c>
      <c r="L95" s="107">
        <v>15</v>
      </c>
      <c r="M95" s="107" t="s">
        <v>837</v>
      </c>
      <c r="N95" s="107">
        <v>15</v>
      </c>
      <c r="O95" s="107" t="s">
        <v>845</v>
      </c>
      <c r="P95" s="107">
        <v>15</v>
      </c>
      <c r="Q95" s="107" t="s">
        <v>846</v>
      </c>
      <c r="R95" s="107">
        <f t="shared" si="15"/>
        <v>10</v>
      </c>
      <c r="S95" s="107">
        <f t="shared" si="16"/>
        <v>100</v>
      </c>
      <c r="T95" s="108" t="s">
        <v>847</v>
      </c>
      <c r="U95" s="294"/>
      <c r="V95" s="295"/>
    </row>
    <row r="96" spans="1:22" x14ac:dyDescent="0.25">
      <c r="A96" s="290"/>
      <c r="B96" s="293"/>
      <c r="C96" s="106">
        <v>0</v>
      </c>
      <c r="D96" s="106">
        <v>0</v>
      </c>
      <c r="E96" s="107"/>
      <c r="F96" s="107">
        <v>0</v>
      </c>
      <c r="G96" s="107"/>
      <c r="H96" s="107">
        <v>0</v>
      </c>
      <c r="I96" s="107"/>
      <c r="J96" s="107">
        <v>0</v>
      </c>
      <c r="K96" s="107"/>
      <c r="L96" s="107">
        <v>0</v>
      </c>
      <c r="M96" s="107"/>
      <c r="N96" s="107">
        <v>0</v>
      </c>
      <c r="O96" s="107"/>
      <c r="P96" s="107">
        <v>0</v>
      </c>
      <c r="Q96" s="107"/>
      <c r="R96" s="107">
        <f t="shared" si="15"/>
        <v>0</v>
      </c>
      <c r="S96" s="107">
        <f t="shared" si="16"/>
        <v>0</v>
      </c>
      <c r="T96" s="108" t="s">
        <v>840</v>
      </c>
      <c r="U96" s="294"/>
      <c r="V96" s="295"/>
    </row>
    <row r="97" spans="1:22" ht="28.5" customHeight="1" x14ac:dyDescent="0.25">
      <c r="A97" s="288">
        <v>32</v>
      </c>
      <c r="B97" s="291" t="s">
        <v>414</v>
      </c>
      <c r="C97" s="106" t="s">
        <v>415</v>
      </c>
      <c r="D97" s="106" t="s">
        <v>417</v>
      </c>
      <c r="E97" s="107" t="s">
        <v>841</v>
      </c>
      <c r="F97" s="107">
        <v>15</v>
      </c>
      <c r="G97" s="107" t="s">
        <v>842</v>
      </c>
      <c r="H97" s="107">
        <v>15</v>
      </c>
      <c r="I97" s="107" t="s">
        <v>844</v>
      </c>
      <c r="J97" s="107">
        <v>15</v>
      </c>
      <c r="K97" s="107" t="s">
        <v>836</v>
      </c>
      <c r="L97" s="107">
        <v>15</v>
      </c>
      <c r="M97" s="107" t="s">
        <v>837</v>
      </c>
      <c r="N97" s="107">
        <v>15</v>
      </c>
      <c r="O97" s="107" t="s">
        <v>845</v>
      </c>
      <c r="P97" s="107">
        <v>15</v>
      </c>
      <c r="Q97" s="107" t="s">
        <v>846</v>
      </c>
      <c r="R97" s="107">
        <f t="shared" si="15"/>
        <v>10</v>
      </c>
      <c r="S97" s="107">
        <f t="shared" si="16"/>
        <v>100</v>
      </c>
      <c r="T97" s="108" t="s">
        <v>847</v>
      </c>
      <c r="U97" s="294">
        <v>66.6666666666667</v>
      </c>
      <c r="V97" s="295" t="str">
        <f t="shared" ref="V97:V115" si="20">IF(U97=100,"FUERTE",IF(AND(U97&gt;=50,U97&lt;100),"MODERADO","DÉBIL"))</f>
        <v>MODERADO</v>
      </c>
    </row>
    <row r="98" spans="1:22" ht="42.75" x14ac:dyDescent="0.25">
      <c r="A98" s="289"/>
      <c r="B98" s="292"/>
      <c r="C98" s="106" t="s">
        <v>405</v>
      </c>
      <c r="D98" s="106" t="s">
        <v>422</v>
      </c>
      <c r="E98" s="107" t="s">
        <v>841</v>
      </c>
      <c r="F98" s="107">
        <v>15</v>
      </c>
      <c r="G98" s="107" t="s">
        <v>842</v>
      </c>
      <c r="H98" s="107">
        <v>15</v>
      </c>
      <c r="I98" s="107" t="s">
        <v>844</v>
      </c>
      <c r="J98" s="107">
        <v>15</v>
      </c>
      <c r="K98" s="107" t="s">
        <v>836</v>
      </c>
      <c r="L98" s="107">
        <v>15</v>
      </c>
      <c r="M98" s="107" t="s">
        <v>837</v>
      </c>
      <c r="N98" s="107">
        <v>15</v>
      </c>
      <c r="O98" s="107" t="s">
        <v>845</v>
      </c>
      <c r="P98" s="107">
        <v>15</v>
      </c>
      <c r="Q98" s="107" t="s">
        <v>846</v>
      </c>
      <c r="R98" s="107">
        <f t="shared" si="15"/>
        <v>10</v>
      </c>
      <c r="S98" s="107">
        <f t="shared" si="16"/>
        <v>100</v>
      </c>
      <c r="T98" s="108" t="s">
        <v>847</v>
      </c>
      <c r="U98" s="294"/>
      <c r="V98" s="295"/>
    </row>
    <row r="99" spans="1:22" x14ac:dyDescent="0.25">
      <c r="A99" s="290"/>
      <c r="B99" s="293"/>
      <c r="C99" s="106">
        <v>0</v>
      </c>
      <c r="D99" s="106">
        <v>0</v>
      </c>
      <c r="E99" s="107"/>
      <c r="F99" s="107">
        <v>0</v>
      </c>
      <c r="G99" s="107"/>
      <c r="H99" s="107">
        <v>0</v>
      </c>
      <c r="I99" s="107"/>
      <c r="J99" s="107">
        <v>0</v>
      </c>
      <c r="K99" s="107"/>
      <c r="L99" s="107">
        <v>0</v>
      </c>
      <c r="M99" s="107"/>
      <c r="N99" s="107">
        <v>0</v>
      </c>
      <c r="O99" s="107"/>
      <c r="P99" s="107">
        <v>0</v>
      </c>
      <c r="Q99" s="107"/>
      <c r="R99" s="107">
        <f t="shared" si="15"/>
        <v>0</v>
      </c>
      <c r="S99" s="107">
        <f t="shared" si="16"/>
        <v>0</v>
      </c>
      <c r="T99" s="108" t="s">
        <v>840</v>
      </c>
      <c r="U99" s="294"/>
      <c r="V99" s="295"/>
    </row>
    <row r="100" spans="1:22" ht="28.5" x14ac:dyDescent="0.25">
      <c r="A100" s="288">
        <v>33</v>
      </c>
      <c r="B100" s="291" t="s">
        <v>427</v>
      </c>
      <c r="C100" s="106" t="s">
        <v>428</v>
      </c>
      <c r="D100" s="106" t="s">
        <v>430</v>
      </c>
      <c r="E100" s="107" t="s">
        <v>841</v>
      </c>
      <c r="F100" s="107">
        <v>15</v>
      </c>
      <c r="G100" s="107" t="s">
        <v>842</v>
      </c>
      <c r="H100" s="107">
        <v>15</v>
      </c>
      <c r="I100" s="107" t="s">
        <v>844</v>
      </c>
      <c r="J100" s="107">
        <v>15</v>
      </c>
      <c r="K100" s="107" t="s">
        <v>836</v>
      </c>
      <c r="L100" s="107">
        <v>15</v>
      </c>
      <c r="M100" s="107" t="s">
        <v>837</v>
      </c>
      <c r="N100" s="107">
        <v>15</v>
      </c>
      <c r="O100" s="107" t="s">
        <v>845</v>
      </c>
      <c r="P100" s="107">
        <v>15</v>
      </c>
      <c r="Q100" s="107" t="s">
        <v>846</v>
      </c>
      <c r="R100" s="107">
        <f t="shared" si="15"/>
        <v>10</v>
      </c>
      <c r="S100" s="107">
        <f t="shared" si="16"/>
        <v>100</v>
      </c>
      <c r="T100" s="108" t="s">
        <v>847</v>
      </c>
      <c r="U100" s="294">
        <v>48.3333333333333</v>
      </c>
      <c r="V100" s="295" t="str">
        <f t="shared" si="20"/>
        <v>DÉBIL</v>
      </c>
    </row>
    <row r="101" spans="1:22" ht="42.75" x14ac:dyDescent="0.25">
      <c r="A101" s="289"/>
      <c r="B101" s="292"/>
      <c r="C101" s="106" t="s">
        <v>435</v>
      </c>
      <c r="D101" s="106" t="s">
        <v>174</v>
      </c>
      <c r="E101" s="107" t="s">
        <v>841</v>
      </c>
      <c r="F101" s="107">
        <v>15</v>
      </c>
      <c r="G101" s="107" t="s">
        <v>834</v>
      </c>
      <c r="H101" s="107">
        <v>0</v>
      </c>
      <c r="I101" s="107" t="s">
        <v>835</v>
      </c>
      <c r="J101" s="107">
        <v>0</v>
      </c>
      <c r="K101" s="107" t="s">
        <v>836</v>
      </c>
      <c r="L101" s="107">
        <v>15</v>
      </c>
      <c r="M101" s="107" t="s">
        <v>837</v>
      </c>
      <c r="N101" s="107">
        <v>15</v>
      </c>
      <c r="O101" s="107" t="s">
        <v>838</v>
      </c>
      <c r="P101" s="107">
        <v>0</v>
      </c>
      <c r="Q101" s="107" t="s">
        <v>839</v>
      </c>
      <c r="R101" s="107">
        <f t="shared" si="15"/>
        <v>0</v>
      </c>
      <c r="S101" s="107">
        <f t="shared" si="16"/>
        <v>45</v>
      </c>
      <c r="T101" s="108" t="s">
        <v>840</v>
      </c>
      <c r="U101" s="294"/>
      <c r="V101" s="295"/>
    </row>
    <row r="102" spans="1:22" x14ac:dyDescent="0.25">
      <c r="A102" s="290"/>
      <c r="B102" s="293"/>
      <c r="C102" s="106">
        <v>0</v>
      </c>
      <c r="D102" s="106">
        <v>0</v>
      </c>
      <c r="E102" s="110"/>
      <c r="F102" s="110"/>
      <c r="G102" s="110"/>
      <c r="H102" s="110"/>
      <c r="I102" s="110"/>
      <c r="J102" s="110"/>
      <c r="K102" s="110"/>
      <c r="L102" s="110"/>
      <c r="M102" s="110"/>
      <c r="N102" s="110"/>
      <c r="O102" s="110"/>
      <c r="P102" s="110"/>
      <c r="Q102" s="110"/>
      <c r="R102" s="107">
        <f t="shared" si="15"/>
        <v>0</v>
      </c>
      <c r="S102" s="107">
        <f t="shared" si="16"/>
        <v>0</v>
      </c>
      <c r="T102" s="108" t="s">
        <v>840</v>
      </c>
      <c r="U102" s="294"/>
      <c r="V102" s="295"/>
    </row>
    <row r="103" spans="1:22" ht="28.5" customHeight="1" x14ac:dyDescent="0.25">
      <c r="A103" s="288">
        <v>34</v>
      </c>
      <c r="B103" s="291" t="s">
        <v>436</v>
      </c>
      <c r="C103" s="106" t="s">
        <v>437</v>
      </c>
      <c r="D103" s="106" t="s">
        <v>439</v>
      </c>
      <c r="E103" s="107" t="s">
        <v>841</v>
      </c>
      <c r="F103" s="107">
        <v>15</v>
      </c>
      <c r="G103" s="107" t="s">
        <v>842</v>
      </c>
      <c r="H103" s="107">
        <v>15</v>
      </c>
      <c r="I103" s="107" t="s">
        <v>844</v>
      </c>
      <c r="J103" s="107">
        <v>15</v>
      </c>
      <c r="K103" s="107" t="s">
        <v>836</v>
      </c>
      <c r="L103" s="107">
        <v>15</v>
      </c>
      <c r="M103" s="107" t="s">
        <v>837</v>
      </c>
      <c r="N103" s="107">
        <v>15</v>
      </c>
      <c r="O103" s="107" t="s">
        <v>845</v>
      </c>
      <c r="P103" s="107">
        <v>15</v>
      </c>
      <c r="Q103" s="107" t="s">
        <v>846</v>
      </c>
      <c r="R103" s="107">
        <f t="shared" si="15"/>
        <v>10</v>
      </c>
      <c r="S103" s="107">
        <f t="shared" si="16"/>
        <v>100</v>
      </c>
      <c r="T103" s="108" t="s">
        <v>847</v>
      </c>
      <c r="U103" s="294">
        <v>48.3333333333333</v>
      </c>
      <c r="V103" s="295" t="str">
        <f t="shared" si="20"/>
        <v>DÉBIL</v>
      </c>
    </row>
    <row r="104" spans="1:22" ht="42.75" x14ac:dyDescent="0.25">
      <c r="A104" s="289"/>
      <c r="B104" s="292"/>
      <c r="C104" s="106" t="s">
        <v>205</v>
      </c>
      <c r="D104" s="106" t="s">
        <v>174</v>
      </c>
      <c r="E104" s="107" t="s">
        <v>841</v>
      </c>
      <c r="F104" s="107">
        <v>15</v>
      </c>
      <c r="G104" s="107" t="s">
        <v>834</v>
      </c>
      <c r="H104" s="107">
        <v>0</v>
      </c>
      <c r="I104" s="107" t="s">
        <v>835</v>
      </c>
      <c r="J104" s="107">
        <v>0</v>
      </c>
      <c r="K104" s="107" t="s">
        <v>836</v>
      </c>
      <c r="L104" s="107">
        <v>15</v>
      </c>
      <c r="M104" s="107" t="s">
        <v>837</v>
      </c>
      <c r="N104" s="107">
        <v>15</v>
      </c>
      <c r="O104" s="107" t="s">
        <v>838</v>
      </c>
      <c r="P104" s="107">
        <v>0</v>
      </c>
      <c r="Q104" s="107" t="s">
        <v>839</v>
      </c>
      <c r="R104" s="107">
        <f t="shared" si="15"/>
        <v>0</v>
      </c>
      <c r="S104" s="107">
        <f t="shared" si="16"/>
        <v>45</v>
      </c>
      <c r="T104" s="108" t="s">
        <v>840</v>
      </c>
      <c r="U104" s="294"/>
      <c r="V104" s="295"/>
    </row>
    <row r="105" spans="1:22" x14ac:dyDescent="0.25">
      <c r="A105" s="290"/>
      <c r="B105" s="293"/>
      <c r="C105" s="106">
        <v>0</v>
      </c>
      <c r="D105" s="106">
        <v>0</v>
      </c>
      <c r="E105" s="110"/>
      <c r="F105" s="110"/>
      <c r="G105" s="110"/>
      <c r="H105" s="110"/>
      <c r="I105" s="110"/>
      <c r="J105" s="110"/>
      <c r="K105" s="110"/>
      <c r="L105" s="110"/>
      <c r="M105" s="110"/>
      <c r="N105" s="110"/>
      <c r="O105" s="110"/>
      <c r="P105" s="110"/>
      <c r="Q105" s="110"/>
      <c r="R105" s="107">
        <f t="shared" si="15"/>
        <v>0</v>
      </c>
      <c r="S105" s="107">
        <f t="shared" si="16"/>
        <v>0</v>
      </c>
      <c r="T105" s="108" t="s">
        <v>840</v>
      </c>
      <c r="U105" s="294"/>
      <c r="V105" s="295"/>
    </row>
    <row r="106" spans="1:22" ht="28.5" x14ac:dyDescent="0.25">
      <c r="A106" s="288">
        <v>35</v>
      </c>
      <c r="B106" s="291" t="s">
        <v>445</v>
      </c>
      <c r="C106" s="106" t="s">
        <v>249</v>
      </c>
      <c r="D106" s="106" t="s">
        <v>446</v>
      </c>
      <c r="E106" s="107" t="s">
        <v>841</v>
      </c>
      <c r="F106" s="107">
        <v>15</v>
      </c>
      <c r="G106" s="107" t="s">
        <v>842</v>
      </c>
      <c r="H106" s="107">
        <v>15</v>
      </c>
      <c r="I106" s="107" t="s">
        <v>844</v>
      </c>
      <c r="J106" s="107">
        <v>15</v>
      </c>
      <c r="K106" s="107" t="s">
        <v>836</v>
      </c>
      <c r="L106" s="107">
        <v>15</v>
      </c>
      <c r="M106" s="107" t="s">
        <v>837</v>
      </c>
      <c r="N106" s="107">
        <v>15</v>
      </c>
      <c r="O106" s="107" t="s">
        <v>845</v>
      </c>
      <c r="P106" s="107">
        <v>15</v>
      </c>
      <c r="Q106" s="107" t="s">
        <v>846</v>
      </c>
      <c r="R106" s="107">
        <f t="shared" si="15"/>
        <v>10</v>
      </c>
      <c r="S106" s="107">
        <f t="shared" si="16"/>
        <v>100</v>
      </c>
      <c r="T106" s="108" t="s">
        <v>847</v>
      </c>
      <c r="U106" s="294">
        <v>48.3333333333333</v>
      </c>
      <c r="V106" s="295" t="str">
        <f t="shared" si="20"/>
        <v>DÉBIL</v>
      </c>
    </row>
    <row r="107" spans="1:22" ht="42.75" x14ac:dyDescent="0.25">
      <c r="A107" s="289"/>
      <c r="B107" s="292"/>
      <c r="C107" s="106" t="s">
        <v>451</v>
      </c>
      <c r="D107" s="106" t="s">
        <v>174</v>
      </c>
      <c r="E107" s="107" t="s">
        <v>841</v>
      </c>
      <c r="F107" s="107">
        <v>15</v>
      </c>
      <c r="G107" s="107" t="s">
        <v>834</v>
      </c>
      <c r="H107" s="107">
        <v>0</v>
      </c>
      <c r="I107" s="107" t="s">
        <v>835</v>
      </c>
      <c r="J107" s="107">
        <v>0</v>
      </c>
      <c r="K107" s="107" t="s">
        <v>836</v>
      </c>
      <c r="L107" s="107">
        <v>15</v>
      </c>
      <c r="M107" s="107" t="s">
        <v>837</v>
      </c>
      <c r="N107" s="107">
        <v>15</v>
      </c>
      <c r="O107" s="107" t="s">
        <v>838</v>
      </c>
      <c r="P107" s="107">
        <v>0</v>
      </c>
      <c r="Q107" s="107" t="s">
        <v>839</v>
      </c>
      <c r="R107" s="107">
        <f t="shared" si="15"/>
        <v>0</v>
      </c>
      <c r="S107" s="107">
        <f t="shared" si="16"/>
        <v>45</v>
      </c>
      <c r="T107" s="108" t="s">
        <v>840</v>
      </c>
      <c r="U107" s="294"/>
      <c r="V107" s="295"/>
    </row>
    <row r="108" spans="1:22" x14ac:dyDescent="0.25">
      <c r="A108" s="290"/>
      <c r="B108" s="293"/>
      <c r="C108" s="106">
        <v>0</v>
      </c>
      <c r="D108" s="106">
        <v>0</v>
      </c>
      <c r="E108" s="110"/>
      <c r="F108" s="110"/>
      <c r="G108" s="110"/>
      <c r="H108" s="110"/>
      <c r="I108" s="110"/>
      <c r="J108" s="110"/>
      <c r="K108" s="110"/>
      <c r="L108" s="110"/>
      <c r="M108" s="110"/>
      <c r="N108" s="110"/>
      <c r="O108" s="110"/>
      <c r="P108" s="110"/>
      <c r="Q108" s="110"/>
      <c r="R108" s="107">
        <f t="shared" si="15"/>
        <v>0</v>
      </c>
      <c r="S108" s="107">
        <f t="shared" si="16"/>
        <v>0</v>
      </c>
      <c r="T108" s="108" t="s">
        <v>840</v>
      </c>
      <c r="U108" s="294"/>
      <c r="V108" s="295"/>
    </row>
    <row r="109" spans="1:22" ht="42.75" x14ac:dyDescent="0.25">
      <c r="A109" s="288">
        <v>36</v>
      </c>
      <c r="B109" s="291" t="s">
        <v>454</v>
      </c>
      <c r="C109" s="106" t="s">
        <v>455</v>
      </c>
      <c r="D109" s="106" t="s">
        <v>174</v>
      </c>
      <c r="E109" s="107" t="s">
        <v>841</v>
      </c>
      <c r="F109" s="107">
        <v>15</v>
      </c>
      <c r="G109" s="107" t="s">
        <v>834</v>
      </c>
      <c r="H109" s="107">
        <v>0</v>
      </c>
      <c r="I109" s="107" t="s">
        <v>835</v>
      </c>
      <c r="J109" s="107">
        <v>0</v>
      </c>
      <c r="K109" s="107" t="s">
        <v>836</v>
      </c>
      <c r="L109" s="107">
        <v>15</v>
      </c>
      <c r="M109" s="107" t="s">
        <v>837</v>
      </c>
      <c r="N109" s="107">
        <v>15</v>
      </c>
      <c r="O109" s="107" t="s">
        <v>838</v>
      </c>
      <c r="P109" s="107">
        <v>0</v>
      </c>
      <c r="Q109" s="107" t="s">
        <v>839</v>
      </c>
      <c r="R109" s="107">
        <f t="shared" si="15"/>
        <v>0</v>
      </c>
      <c r="S109" s="107">
        <f t="shared" si="16"/>
        <v>45</v>
      </c>
      <c r="T109" s="108" t="s">
        <v>840</v>
      </c>
      <c r="U109" s="294">
        <v>48.3333333333333</v>
      </c>
      <c r="V109" s="295" t="str">
        <f t="shared" si="20"/>
        <v>DÉBIL</v>
      </c>
    </row>
    <row r="110" spans="1:22" ht="42.75" x14ac:dyDescent="0.25">
      <c r="A110" s="289"/>
      <c r="B110" s="292"/>
      <c r="C110" s="106" t="s">
        <v>358</v>
      </c>
      <c r="D110" s="106" t="s">
        <v>457</v>
      </c>
      <c r="E110" s="107" t="s">
        <v>841</v>
      </c>
      <c r="F110" s="107">
        <v>15</v>
      </c>
      <c r="G110" s="107" t="s">
        <v>842</v>
      </c>
      <c r="H110" s="107">
        <v>15</v>
      </c>
      <c r="I110" s="107" t="s">
        <v>844</v>
      </c>
      <c r="J110" s="107">
        <v>15</v>
      </c>
      <c r="K110" s="107" t="s">
        <v>836</v>
      </c>
      <c r="L110" s="107">
        <v>15</v>
      </c>
      <c r="M110" s="107" t="s">
        <v>837</v>
      </c>
      <c r="N110" s="107">
        <v>15</v>
      </c>
      <c r="O110" s="107" t="s">
        <v>845</v>
      </c>
      <c r="P110" s="107">
        <v>15</v>
      </c>
      <c r="Q110" s="107" t="s">
        <v>846</v>
      </c>
      <c r="R110" s="107">
        <f t="shared" si="15"/>
        <v>10</v>
      </c>
      <c r="S110" s="107">
        <f t="shared" si="16"/>
        <v>100</v>
      </c>
      <c r="T110" s="108" t="s">
        <v>847</v>
      </c>
      <c r="U110" s="294"/>
      <c r="V110" s="295"/>
    </row>
    <row r="111" spans="1:22" x14ac:dyDescent="0.25">
      <c r="A111" s="290"/>
      <c r="B111" s="293"/>
      <c r="C111" s="106">
        <v>0</v>
      </c>
      <c r="D111" s="106">
        <v>0</v>
      </c>
      <c r="E111" s="107"/>
      <c r="F111" s="107">
        <v>0</v>
      </c>
      <c r="G111" s="107"/>
      <c r="H111" s="107">
        <v>0</v>
      </c>
      <c r="I111" s="107"/>
      <c r="J111" s="107">
        <v>0</v>
      </c>
      <c r="K111" s="107"/>
      <c r="L111" s="107">
        <v>0</v>
      </c>
      <c r="M111" s="107"/>
      <c r="N111" s="107">
        <v>0</v>
      </c>
      <c r="O111" s="107"/>
      <c r="P111" s="107">
        <v>0</v>
      </c>
      <c r="Q111" s="107"/>
      <c r="R111" s="107">
        <f t="shared" si="15"/>
        <v>0</v>
      </c>
      <c r="S111" s="107">
        <f t="shared" si="16"/>
        <v>0</v>
      </c>
      <c r="T111" s="108" t="s">
        <v>840</v>
      </c>
      <c r="U111" s="294"/>
      <c r="V111" s="295"/>
    </row>
    <row r="112" spans="1:22" ht="42.75" x14ac:dyDescent="0.25">
      <c r="A112" s="288">
        <v>37</v>
      </c>
      <c r="B112" s="291" t="s">
        <v>463</v>
      </c>
      <c r="C112" s="106" t="s">
        <v>464</v>
      </c>
      <c r="D112" s="106" t="s">
        <v>1064</v>
      </c>
      <c r="E112" s="107" t="s">
        <v>841</v>
      </c>
      <c r="F112" s="107">
        <v>15</v>
      </c>
      <c r="G112" s="107" t="s">
        <v>842</v>
      </c>
      <c r="H112" s="107">
        <v>15</v>
      </c>
      <c r="I112" s="107" t="s">
        <v>844</v>
      </c>
      <c r="J112" s="107">
        <v>15</v>
      </c>
      <c r="K112" s="107" t="s">
        <v>836</v>
      </c>
      <c r="L112" s="107">
        <v>15</v>
      </c>
      <c r="M112" s="107" t="s">
        <v>837</v>
      </c>
      <c r="N112" s="107">
        <v>15</v>
      </c>
      <c r="O112" s="107" t="s">
        <v>845</v>
      </c>
      <c r="P112" s="107">
        <v>15</v>
      </c>
      <c r="Q112" s="107" t="s">
        <v>846</v>
      </c>
      <c r="R112" s="107">
        <f t="shared" si="15"/>
        <v>10</v>
      </c>
      <c r="S112" s="107">
        <f t="shared" si="16"/>
        <v>100</v>
      </c>
      <c r="T112" s="108" t="s">
        <v>847</v>
      </c>
      <c r="U112" s="294">
        <v>100</v>
      </c>
      <c r="V112" s="295" t="str">
        <f t="shared" si="20"/>
        <v>FUERTE</v>
      </c>
    </row>
    <row r="113" spans="1:22" ht="42.75" x14ac:dyDescent="0.25">
      <c r="A113" s="289"/>
      <c r="B113" s="292"/>
      <c r="C113" s="106" t="s">
        <v>470</v>
      </c>
      <c r="D113" s="106" t="s">
        <v>471</v>
      </c>
      <c r="E113" s="107" t="s">
        <v>841</v>
      </c>
      <c r="F113" s="107">
        <v>15</v>
      </c>
      <c r="G113" s="107" t="s">
        <v>842</v>
      </c>
      <c r="H113" s="107">
        <v>15</v>
      </c>
      <c r="I113" s="107" t="s">
        <v>844</v>
      </c>
      <c r="J113" s="107">
        <v>15</v>
      </c>
      <c r="K113" s="107" t="s">
        <v>836</v>
      </c>
      <c r="L113" s="107">
        <v>15</v>
      </c>
      <c r="M113" s="107" t="s">
        <v>837</v>
      </c>
      <c r="N113" s="107">
        <v>15</v>
      </c>
      <c r="O113" s="107" t="s">
        <v>845</v>
      </c>
      <c r="P113" s="107">
        <v>15</v>
      </c>
      <c r="Q113" s="107" t="s">
        <v>846</v>
      </c>
      <c r="R113" s="107">
        <f t="shared" si="15"/>
        <v>10</v>
      </c>
      <c r="S113" s="107">
        <f t="shared" si="16"/>
        <v>100</v>
      </c>
      <c r="T113" s="108" t="s">
        <v>847</v>
      </c>
      <c r="U113" s="294"/>
      <c r="V113" s="295"/>
    </row>
    <row r="114" spans="1:22" ht="99.75" x14ac:dyDescent="0.25">
      <c r="A114" s="290"/>
      <c r="B114" s="293"/>
      <c r="C114" s="106" t="s">
        <v>358</v>
      </c>
      <c r="D114" s="106" t="s">
        <v>476</v>
      </c>
      <c r="E114" s="107" t="s">
        <v>841</v>
      </c>
      <c r="F114" s="107">
        <v>15</v>
      </c>
      <c r="G114" s="107" t="s">
        <v>842</v>
      </c>
      <c r="H114" s="107">
        <v>15</v>
      </c>
      <c r="I114" s="107" t="s">
        <v>844</v>
      </c>
      <c r="J114" s="107">
        <v>15</v>
      </c>
      <c r="K114" s="107" t="s">
        <v>836</v>
      </c>
      <c r="L114" s="107">
        <v>15</v>
      </c>
      <c r="M114" s="107" t="s">
        <v>837</v>
      </c>
      <c r="N114" s="107">
        <v>15</v>
      </c>
      <c r="O114" s="107" t="s">
        <v>845</v>
      </c>
      <c r="P114" s="107">
        <v>15</v>
      </c>
      <c r="Q114" s="107" t="s">
        <v>846</v>
      </c>
      <c r="R114" s="107">
        <f t="shared" si="15"/>
        <v>10</v>
      </c>
      <c r="S114" s="107">
        <f t="shared" si="16"/>
        <v>100</v>
      </c>
      <c r="T114" s="108" t="s">
        <v>847</v>
      </c>
      <c r="U114" s="294"/>
      <c r="V114" s="295"/>
    </row>
    <row r="115" spans="1:22" ht="42.75" customHeight="1" x14ac:dyDescent="0.25">
      <c r="A115" s="288">
        <v>38</v>
      </c>
      <c r="B115" s="291" t="s">
        <v>480</v>
      </c>
      <c r="C115" s="106" t="s">
        <v>481</v>
      </c>
      <c r="D115" s="106" t="s">
        <v>174</v>
      </c>
      <c r="E115" s="107" t="s">
        <v>841</v>
      </c>
      <c r="F115" s="107">
        <v>15</v>
      </c>
      <c r="G115" s="107" t="s">
        <v>834</v>
      </c>
      <c r="H115" s="107">
        <v>0</v>
      </c>
      <c r="I115" s="107" t="s">
        <v>835</v>
      </c>
      <c r="J115" s="107">
        <v>0</v>
      </c>
      <c r="K115" s="107" t="s">
        <v>836</v>
      </c>
      <c r="L115" s="107">
        <v>15</v>
      </c>
      <c r="M115" s="107" t="s">
        <v>837</v>
      </c>
      <c r="N115" s="107">
        <v>15</v>
      </c>
      <c r="O115" s="107" t="s">
        <v>838</v>
      </c>
      <c r="P115" s="107">
        <v>0</v>
      </c>
      <c r="Q115" s="107" t="s">
        <v>839</v>
      </c>
      <c r="R115" s="107">
        <f t="shared" si="15"/>
        <v>0</v>
      </c>
      <c r="S115" s="107">
        <f t="shared" si="16"/>
        <v>45</v>
      </c>
      <c r="T115" s="108" t="s">
        <v>840</v>
      </c>
      <c r="U115" s="294">
        <v>81.6666666666667</v>
      </c>
      <c r="V115" s="295" t="str">
        <f t="shared" si="20"/>
        <v>MODERADO</v>
      </c>
    </row>
    <row r="116" spans="1:22" ht="42.75" x14ac:dyDescent="0.25">
      <c r="A116" s="289"/>
      <c r="B116" s="292"/>
      <c r="C116" s="106" t="s">
        <v>483</v>
      </c>
      <c r="D116" s="106" t="s">
        <v>484</v>
      </c>
      <c r="E116" s="107" t="s">
        <v>841</v>
      </c>
      <c r="F116" s="107">
        <v>15</v>
      </c>
      <c r="G116" s="107" t="s">
        <v>842</v>
      </c>
      <c r="H116" s="107">
        <v>15</v>
      </c>
      <c r="I116" s="107" t="s">
        <v>844</v>
      </c>
      <c r="J116" s="107">
        <v>15</v>
      </c>
      <c r="K116" s="107" t="s">
        <v>836</v>
      </c>
      <c r="L116" s="107">
        <v>15</v>
      </c>
      <c r="M116" s="107" t="s">
        <v>837</v>
      </c>
      <c r="N116" s="107">
        <v>15</v>
      </c>
      <c r="O116" s="107" t="s">
        <v>845</v>
      </c>
      <c r="P116" s="107">
        <v>15</v>
      </c>
      <c r="Q116" s="107" t="s">
        <v>846</v>
      </c>
      <c r="R116" s="107">
        <f t="shared" si="15"/>
        <v>10</v>
      </c>
      <c r="S116" s="107">
        <f t="shared" si="16"/>
        <v>100</v>
      </c>
      <c r="T116" s="108" t="s">
        <v>847</v>
      </c>
      <c r="U116" s="294"/>
      <c r="V116" s="295"/>
    </row>
    <row r="117" spans="1:22" ht="71.25" x14ac:dyDescent="0.25">
      <c r="A117" s="290"/>
      <c r="B117" s="293"/>
      <c r="C117" s="106" t="s">
        <v>358</v>
      </c>
      <c r="D117" s="106" t="s">
        <v>488</v>
      </c>
      <c r="E117" s="107" t="s">
        <v>841</v>
      </c>
      <c r="F117" s="107">
        <v>15</v>
      </c>
      <c r="G117" s="107" t="s">
        <v>842</v>
      </c>
      <c r="H117" s="107">
        <v>15</v>
      </c>
      <c r="I117" s="107" t="s">
        <v>844</v>
      </c>
      <c r="J117" s="107">
        <v>15</v>
      </c>
      <c r="K117" s="107" t="s">
        <v>836</v>
      </c>
      <c r="L117" s="107">
        <v>15</v>
      </c>
      <c r="M117" s="107" t="s">
        <v>837</v>
      </c>
      <c r="N117" s="107">
        <v>15</v>
      </c>
      <c r="O117" s="107" t="s">
        <v>845</v>
      </c>
      <c r="P117" s="107">
        <v>15</v>
      </c>
      <c r="Q117" s="107" t="s">
        <v>846</v>
      </c>
      <c r="R117" s="107">
        <f t="shared" si="15"/>
        <v>10</v>
      </c>
      <c r="S117" s="107">
        <f t="shared" si="16"/>
        <v>100</v>
      </c>
      <c r="T117" s="108" t="s">
        <v>847</v>
      </c>
      <c r="U117" s="294"/>
      <c r="V117" s="295"/>
    </row>
    <row r="118" spans="1:22" ht="42.75" x14ac:dyDescent="0.25">
      <c r="A118" s="288">
        <v>39</v>
      </c>
      <c r="B118" s="291" t="s">
        <v>494</v>
      </c>
      <c r="C118" s="106" t="s">
        <v>495</v>
      </c>
      <c r="D118" s="106" t="s">
        <v>174</v>
      </c>
      <c r="E118" s="107" t="s">
        <v>841</v>
      </c>
      <c r="F118" s="107">
        <v>15</v>
      </c>
      <c r="G118" s="107" t="s">
        <v>834</v>
      </c>
      <c r="H118" s="107">
        <v>0</v>
      </c>
      <c r="I118" s="107" t="s">
        <v>835</v>
      </c>
      <c r="J118" s="107">
        <v>0</v>
      </c>
      <c r="K118" s="107" t="s">
        <v>836</v>
      </c>
      <c r="L118" s="107">
        <v>15</v>
      </c>
      <c r="M118" s="107" t="s">
        <v>837</v>
      </c>
      <c r="N118" s="107">
        <v>15</v>
      </c>
      <c r="O118" s="107" t="s">
        <v>838</v>
      </c>
      <c r="P118" s="107">
        <v>0</v>
      </c>
      <c r="Q118" s="107" t="s">
        <v>839</v>
      </c>
      <c r="R118" s="107">
        <f t="shared" si="15"/>
        <v>0</v>
      </c>
      <c r="S118" s="107">
        <f t="shared" si="16"/>
        <v>45</v>
      </c>
      <c r="T118" s="108" t="s">
        <v>840</v>
      </c>
      <c r="U118" s="294">
        <v>48.3333333333333</v>
      </c>
      <c r="V118" s="295" t="str">
        <f t="shared" ref="V118" si="21">IF(U118=100,"FUERTE",IF(AND(U118&gt;=50,U118&lt;100),"MODERADO","DÉBIL"))</f>
        <v>DÉBIL</v>
      </c>
    </row>
    <row r="119" spans="1:22" ht="57" x14ac:dyDescent="0.25">
      <c r="A119" s="289"/>
      <c r="B119" s="292"/>
      <c r="C119" s="106" t="s">
        <v>496</v>
      </c>
      <c r="D119" s="106" t="s">
        <v>497</v>
      </c>
      <c r="E119" s="107" t="s">
        <v>841</v>
      </c>
      <c r="F119" s="107">
        <v>15</v>
      </c>
      <c r="G119" s="107" t="s">
        <v>842</v>
      </c>
      <c r="H119" s="107">
        <v>15</v>
      </c>
      <c r="I119" s="107" t="s">
        <v>844</v>
      </c>
      <c r="J119" s="107">
        <v>15</v>
      </c>
      <c r="K119" s="107" t="s">
        <v>836</v>
      </c>
      <c r="L119" s="107">
        <v>15</v>
      </c>
      <c r="M119" s="107" t="s">
        <v>837</v>
      </c>
      <c r="N119" s="107">
        <v>15</v>
      </c>
      <c r="O119" s="107" t="s">
        <v>845</v>
      </c>
      <c r="P119" s="107">
        <v>15</v>
      </c>
      <c r="Q119" s="107" t="s">
        <v>846</v>
      </c>
      <c r="R119" s="107">
        <f t="shared" si="15"/>
        <v>10</v>
      </c>
      <c r="S119" s="107">
        <f t="shared" si="16"/>
        <v>100</v>
      </c>
      <c r="T119" s="108" t="s">
        <v>847</v>
      </c>
      <c r="U119" s="294"/>
      <c r="V119" s="295"/>
    </row>
    <row r="120" spans="1:22" x14ac:dyDescent="0.25">
      <c r="A120" s="290"/>
      <c r="B120" s="293"/>
      <c r="C120" s="106">
        <v>0</v>
      </c>
      <c r="D120" s="106">
        <v>0</v>
      </c>
      <c r="E120" s="107"/>
      <c r="F120" s="107"/>
      <c r="G120" s="107"/>
      <c r="H120" s="107"/>
      <c r="I120" s="107"/>
      <c r="J120" s="107"/>
      <c r="K120" s="107"/>
      <c r="L120" s="107"/>
      <c r="M120" s="107"/>
      <c r="N120" s="107"/>
      <c r="O120" s="107"/>
      <c r="P120" s="107"/>
      <c r="Q120" s="107"/>
      <c r="R120" s="107">
        <f t="shared" si="15"/>
        <v>0</v>
      </c>
      <c r="S120" s="107">
        <f t="shared" si="16"/>
        <v>0</v>
      </c>
      <c r="T120" s="108" t="s">
        <v>840</v>
      </c>
      <c r="U120" s="294"/>
      <c r="V120" s="295"/>
    </row>
    <row r="121" spans="1:22" ht="42.75" customHeight="1" x14ac:dyDescent="0.25">
      <c r="A121" s="288">
        <v>40</v>
      </c>
      <c r="B121" s="291" t="s">
        <v>501</v>
      </c>
      <c r="C121" s="106" t="s">
        <v>481</v>
      </c>
      <c r="D121" s="106" t="s">
        <v>174</v>
      </c>
      <c r="E121" s="107" t="s">
        <v>841</v>
      </c>
      <c r="F121" s="107">
        <v>15</v>
      </c>
      <c r="G121" s="107" t="s">
        <v>842</v>
      </c>
      <c r="H121" s="107">
        <v>15</v>
      </c>
      <c r="I121" s="107" t="s">
        <v>844</v>
      </c>
      <c r="J121" s="107">
        <v>15</v>
      </c>
      <c r="K121" s="107" t="s">
        <v>836</v>
      </c>
      <c r="L121" s="107">
        <v>15</v>
      </c>
      <c r="M121" s="107" t="s">
        <v>837</v>
      </c>
      <c r="N121" s="107">
        <v>15</v>
      </c>
      <c r="O121" s="107" t="s">
        <v>845</v>
      </c>
      <c r="P121" s="107">
        <v>15</v>
      </c>
      <c r="Q121" s="107" t="s">
        <v>846</v>
      </c>
      <c r="R121" s="107">
        <f t="shared" si="15"/>
        <v>10</v>
      </c>
      <c r="S121" s="107">
        <f t="shared" si="16"/>
        <v>100</v>
      </c>
      <c r="T121" s="108" t="s">
        <v>847</v>
      </c>
      <c r="U121" s="294">
        <v>66.6666666666667</v>
      </c>
      <c r="V121" s="295" t="str">
        <f t="shared" ref="V121:V136" si="22">IF(U121=100,"FUERTE",IF(AND(U121&gt;=50,U121&lt;100),"MODERADO","DÉBIL"))</f>
        <v>MODERADO</v>
      </c>
    </row>
    <row r="122" spans="1:22" ht="42.75" x14ac:dyDescent="0.25">
      <c r="A122" s="289"/>
      <c r="B122" s="292"/>
      <c r="C122" s="106" t="s">
        <v>358</v>
      </c>
      <c r="D122" s="106" t="s">
        <v>502</v>
      </c>
      <c r="E122" s="107" t="s">
        <v>841</v>
      </c>
      <c r="F122" s="107">
        <v>15</v>
      </c>
      <c r="G122" s="107" t="s">
        <v>842</v>
      </c>
      <c r="H122" s="107">
        <v>15</v>
      </c>
      <c r="I122" s="107" t="s">
        <v>844</v>
      </c>
      <c r="J122" s="107">
        <v>15</v>
      </c>
      <c r="K122" s="107" t="s">
        <v>836</v>
      </c>
      <c r="L122" s="107">
        <v>15</v>
      </c>
      <c r="M122" s="107" t="s">
        <v>837</v>
      </c>
      <c r="N122" s="107">
        <v>15</v>
      </c>
      <c r="O122" s="107" t="s">
        <v>845</v>
      </c>
      <c r="P122" s="107">
        <v>15</v>
      </c>
      <c r="Q122" s="107" t="s">
        <v>846</v>
      </c>
      <c r="R122" s="107">
        <f t="shared" si="15"/>
        <v>10</v>
      </c>
      <c r="S122" s="107">
        <f t="shared" si="16"/>
        <v>100</v>
      </c>
      <c r="T122" s="108" t="s">
        <v>847</v>
      </c>
      <c r="U122" s="294"/>
      <c r="V122" s="295"/>
    </row>
    <row r="123" spans="1:22" x14ac:dyDescent="0.25">
      <c r="A123" s="290"/>
      <c r="B123" s="293"/>
      <c r="C123" s="106">
        <v>0</v>
      </c>
      <c r="D123" s="106">
        <v>0</v>
      </c>
      <c r="E123" s="107"/>
      <c r="F123" s="107">
        <v>0</v>
      </c>
      <c r="G123" s="107"/>
      <c r="H123" s="107">
        <v>0</v>
      </c>
      <c r="I123" s="107"/>
      <c r="J123" s="107">
        <v>0</v>
      </c>
      <c r="K123" s="107"/>
      <c r="L123" s="107">
        <v>0</v>
      </c>
      <c r="M123" s="107"/>
      <c r="N123" s="107">
        <v>0</v>
      </c>
      <c r="O123" s="107"/>
      <c r="P123" s="107">
        <v>0</v>
      </c>
      <c r="Q123" s="107"/>
      <c r="R123" s="107">
        <f t="shared" si="15"/>
        <v>0</v>
      </c>
      <c r="S123" s="107">
        <f t="shared" si="16"/>
        <v>0</v>
      </c>
      <c r="T123" s="108" t="s">
        <v>840</v>
      </c>
      <c r="U123" s="294"/>
      <c r="V123" s="295"/>
    </row>
    <row r="124" spans="1:22" ht="42.75" x14ac:dyDescent="0.25">
      <c r="A124" s="288">
        <v>41</v>
      </c>
      <c r="B124" s="291" t="s">
        <v>508</v>
      </c>
      <c r="C124" s="106" t="s">
        <v>509</v>
      </c>
      <c r="D124" s="106" t="s">
        <v>174</v>
      </c>
      <c r="E124" s="107" t="s">
        <v>841</v>
      </c>
      <c r="F124" s="107">
        <v>15</v>
      </c>
      <c r="G124" s="107" t="s">
        <v>834</v>
      </c>
      <c r="H124" s="107">
        <v>0</v>
      </c>
      <c r="I124" s="107" t="s">
        <v>835</v>
      </c>
      <c r="J124" s="107">
        <v>0</v>
      </c>
      <c r="K124" s="107" t="s">
        <v>836</v>
      </c>
      <c r="L124" s="107">
        <v>15</v>
      </c>
      <c r="M124" s="107" t="s">
        <v>837</v>
      </c>
      <c r="N124" s="107">
        <v>15</v>
      </c>
      <c r="O124" s="107" t="s">
        <v>838</v>
      </c>
      <c r="P124" s="107">
        <v>0</v>
      </c>
      <c r="Q124" s="107" t="s">
        <v>839</v>
      </c>
      <c r="R124" s="107">
        <f t="shared" si="15"/>
        <v>0</v>
      </c>
      <c r="S124" s="107">
        <f t="shared" si="16"/>
        <v>45</v>
      </c>
      <c r="T124" s="108" t="s">
        <v>840</v>
      </c>
      <c r="U124" s="294">
        <v>48.3333333333333</v>
      </c>
      <c r="V124" s="295" t="str">
        <f t="shared" si="22"/>
        <v>DÉBIL</v>
      </c>
    </row>
    <row r="125" spans="1:22" ht="42.75" x14ac:dyDescent="0.25">
      <c r="A125" s="289"/>
      <c r="B125" s="292"/>
      <c r="C125" s="106" t="s">
        <v>358</v>
      </c>
      <c r="D125" s="106" t="s">
        <v>511</v>
      </c>
      <c r="E125" s="107" t="s">
        <v>841</v>
      </c>
      <c r="F125" s="107">
        <v>15</v>
      </c>
      <c r="G125" s="107" t="s">
        <v>842</v>
      </c>
      <c r="H125" s="107">
        <v>15</v>
      </c>
      <c r="I125" s="107" t="s">
        <v>844</v>
      </c>
      <c r="J125" s="107">
        <v>15</v>
      </c>
      <c r="K125" s="107" t="s">
        <v>836</v>
      </c>
      <c r="L125" s="107">
        <v>15</v>
      </c>
      <c r="M125" s="107" t="s">
        <v>837</v>
      </c>
      <c r="N125" s="107">
        <v>15</v>
      </c>
      <c r="O125" s="107" t="s">
        <v>845</v>
      </c>
      <c r="P125" s="107">
        <v>15</v>
      </c>
      <c r="Q125" s="107" t="s">
        <v>846</v>
      </c>
      <c r="R125" s="107">
        <f t="shared" si="15"/>
        <v>10</v>
      </c>
      <c r="S125" s="107">
        <f t="shared" si="16"/>
        <v>100</v>
      </c>
      <c r="T125" s="108" t="s">
        <v>847</v>
      </c>
      <c r="U125" s="294"/>
      <c r="V125" s="295"/>
    </row>
    <row r="126" spans="1:22" x14ac:dyDescent="0.25">
      <c r="A126" s="290"/>
      <c r="B126" s="293"/>
      <c r="C126" s="106">
        <v>0</v>
      </c>
      <c r="D126" s="106">
        <v>0</v>
      </c>
      <c r="E126" s="107"/>
      <c r="F126" s="107">
        <v>0</v>
      </c>
      <c r="G126" s="107"/>
      <c r="H126" s="107">
        <v>0</v>
      </c>
      <c r="I126" s="107"/>
      <c r="J126" s="107">
        <v>0</v>
      </c>
      <c r="K126" s="107"/>
      <c r="L126" s="107">
        <v>0</v>
      </c>
      <c r="M126" s="107"/>
      <c r="N126" s="107">
        <v>0</v>
      </c>
      <c r="O126" s="107"/>
      <c r="P126" s="107">
        <v>0</v>
      </c>
      <c r="Q126" s="107"/>
      <c r="R126" s="107">
        <f t="shared" si="15"/>
        <v>0</v>
      </c>
      <c r="S126" s="107">
        <f t="shared" si="16"/>
        <v>0</v>
      </c>
      <c r="T126" s="108" t="s">
        <v>840</v>
      </c>
      <c r="U126" s="294"/>
      <c r="V126" s="295"/>
    </row>
    <row r="127" spans="1:22" ht="42.75" x14ac:dyDescent="0.25">
      <c r="A127" s="288">
        <v>42</v>
      </c>
      <c r="B127" s="291" t="s">
        <v>516</v>
      </c>
      <c r="C127" s="106" t="s">
        <v>464</v>
      </c>
      <c r="D127" s="106" t="s">
        <v>518</v>
      </c>
      <c r="E127" s="107" t="s">
        <v>841</v>
      </c>
      <c r="F127" s="107">
        <v>15</v>
      </c>
      <c r="G127" s="107" t="s">
        <v>842</v>
      </c>
      <c r="H127" s="107">
        <v>15</v>
      </c>
      <c r="I127" s="107" t="s">
        <v>844</v>
      </c>
      <c r="J127" s="107">
        <v>15</v>
      </c>
      <c r="K127" s="107" t="s">
        <v>836</v>
      </c>
      <c r="L127" s="107">
        <v>15</v>
      </c>
      <c r="M127" s="107" t="s">
        <v>837</v>
      </c>
      <c r="N127" s="107">
        <v>15</v>
      </c>
      <c r="O127" s="107" t="s">
        <v>845</v>
      </c>
      <c r="P127" s="107">
        <v>15</v>
      </c>
      <c r="Q127" s="107" t="s">
        <v>846</v>
      </c>
      <c r="R127" s="107">
        <f t="shared" si="15"/>
        <v>10</v>
      </c>
      <c r="S127" s="107">
        <f t="shared" si="16"/>
        <v>100</v>
      </c>
      <c r="T127" s="108" t="s">
        <v>847</v>
      </c>
      <c r="U127" s="294">
        <v>66.6666666666667</v>
      </c>
      <c r="V127" s="295" t="str">
        <f t="shared" si="22"/>
        <v>MODERADO</v>
      </c>
    </row>
    <row r="128" spans="1:22" ht="57" x14ac:dyDescent="0.25">
      <c r="A128" s="289"/>
      <c r="B128" s="292"/>
      <c r="C128" s="106" t="s">
        <v>358</v>
      </c>
      <c r="D128" s="106" t="s">
        <v>522</v>
      </c>
      <c r="E128" s="107" t="s">
        <v>841</v>
      </c>
      <c r="F128" s="107">
        <v>15</v>
      </c>
      <c r="G128" s="107" t="s">
        <v>842</v>
      </c>
      <c r="H128" s="107">
        <v>15</v>
      </c>
      <c r="I128" s="107" t="s">
        <v>844</v>
      </c>
      <c r="J128" s="107">
        <v>15</v>
      </c>
      <c r="K128" s="107" t="s">
        <v>836</v>
      </c>
      <c r="L128" s="107">
        <v>15</v>
      </c>
      <c r="M128" s="107" t="s">
        <v>837</v>
      </c>
      <c r="N128" s="107">
        <v>15</v>
      </c>
      <c r="O128" s="107" t="s">
        <v>845</v>
      </c>
      <c r="P128" s="107">
        <v>15</v>
      </c>
      <c r="Q128" s="107" t="s">
        <v>846</v>
      </c>
      <c r="R128" s="107">
        <f t="shared" si="15"/>
        <v>10</v>
      </c>
      <c r="S128" s="107">
        <f t="shared" si="16"/>
        <v>100</v>
      </c>
      <c r="T128" s="108" t="s">
        <v>847</v>
      </c>
      <c r="U128" s="294"/>
      <c r="V128" s="295"/>
    </row>
    <row r="129" spans="1:22" x14ac:dyDescent="0.25">
      <c r="A129" s="290"/>
      <c r="B129" s="293"/>
      <c r="C129" s="106">
        <v>0</v>
      </c>
      <c r="D129" s="106">
        <v>0</v>
      </c>
      <c r="E129" s="107"/>
      <c r="F129" s="107">
        <v>0</v>
      </c>
      <c r="G129" s="107"/>
      <c r="H129" s="107">
        <v>0</v>
      </c>
      <c r="I129" s="107"/>
      <c r="J129" s="107">
        <v>0</v>
      </c>
      <c r="K129" s="107"/>
      <c r="L129" s="107">
        <v>0</v>
      </c>
      <c r="M129" s="107"/>
      <c r="N129" s="107">
        <v>0</v>
      </c>
      <c r="O129" s="107"/>
      <c r="P129" s="107">
        <v>0</v>
      </c>
      <c r="Q129" s="107"/>
      <c r="R129" s="107">
        <f t="shared" si="15"/>
        <v>0</v>
      </c>
      <c r="S129" s="107">
        <f t="shared" si="16"/>
        <v>0</v>
      </c>
      <c r="T129" s="108" t="s">
        <v>840</v>
      </c>
      <c r="U129" s="294"/>
      <c r="V129" s="295"/>
    </row>
    <row r="130" spans="1:22" ht="42.75" x14ac:dyDescent="0.25">
      <c r="A130" s="288">
        <v>43</v>
      </c>
      <c r="B130" s="291" t="s">
        <v>524</v>
      </c>
      <c r="C130" s="106" t="s">
        <v>481</v>
      </c>
      <c r="D130" s="106" t="s">
        <v>174</v>
      </c>
      <c r="E130" s="107" t="s">
        <v>841</v>
      </c>
      <c r="F130" s="107">
        <v>15</v>
      </c>
      <c r="G130" s="107" t="s">
        <v>834</v>
      </c>
      <c r="H130" s="107">
        <v>0</v>
      </c>
      <c r="I130" s="107" t="s">
        <v>835</v>
      </c>
      <c r="J130" s="107">
        <v>0</v>
      </c>
      <c r="K130" s="107" t="s">
        <v>836</v>
      </c>
      <c r="L130" s="107">
        <v>15</v>
      </c>
      <c r="M130" s="107" t="s">
        <v>837</v>
      </c>
      <c r="N130" s="107">
        <v>15</v>
      </c>
      <c r="O130" s="107" t="s">
        <v>838</v>
      </c>
      <c r="P130" s="107">
        <v>0</v>
      </c>
      <c r="Q130" s="107" t="s">
        <v>839</v>
      </c>
      <c r="R130" s="107">
        <f t="shared" si="15"/>
        <v>0</v>
      </c>
      <c r="S130" s="107">
        <f t="shared" si="16"/>
        <v>45</v>
      </c>
      <c r="T130" s="108" t="s">
        <v>840</v>
      </c>
      <c r="U130" s="294">
        <v>81.6666666666667</v>
      </c>
      <c r="V130" s="295" t="str">
        <f t="shared" si="22"/>
        <v>MODERADO</v>
      </c>
    </row>
    <row r="131" spans="1:22" ht="42.75" x14ac:dyDescent="0.25">
      <c r="A131" s="289"/>
      <c r="B131" s="292"/>
      <c r="C131" s="106" t="s">
        <v>483</v>
      </c>
      <c r="D131" s="106" t="s">
        <v>484</v>
      </c>
      <c r="E131" s="107" t="s">
        <v>841</v>
      </c>
      <c r="F131" s="107">
        <v>15</v>
      </c>
      <c r="G131" s="107" t="s">
        <v>842</v>
      </c>
      <c r="H131" s="107">
        <v>15</v>
      </c>
      <c r="I131" s="107" t="s">
        <v>844</v>
      </c>
      <c r="J131" s="107">
        <v>15</v>
      </c>
      <c r="K131" s="107" t="s">
        <v>836</v>
      </c>
      <c r="L131" s="107">
        <v>15</v>
      </c>
      <c r="M131" s="107" t="s">
        <v>837</v>
      </c>
      <c r="N131" s="107">
        <v>15</v>
      </c>
      <c r="O131" s="107" t="s">
        <v>845</v>
      </c>
      <c r="P131" s="107">
        <v>15</v>
      </c>
      <c r="Q131" s="107" t="s">
        <v>846</v>
      </c>
      <c r="R131" s="107">
        <f t="shared" si="15"/>
        <v>10</v>
      </c>
      <c r="S131" s="107">
        <f t="shared" si="16"/>
        <v>100</v>
      </c>
      <c r="T131" s="108" t="s">
        <v>847</v>
      </c>
      <c r="U131" s="294"/>
      <c r="V131" s="295"/>
    </row>
    <row r="132" spans="1:22" ht="42.75" x14ac:dyDescent="0.25">
      <c r="A132" s="290"/>
      <c r="B132" s="293"/>
      <c r="C132" s="106" t="s">
        <v>358</v>
      </c>
      <c r="D132" s="106" t="s">
        <v>527</v>
      </c>
      <c r="E132" s="107" t="s">
        <v>841</v>
      </c>
      <c r="F132" s="107">
        <v>15</v>
      </c>
      <c r="G132" s="107" t="s">
        <v>842</v>
      </c>
      <c r="H132" s="107">
        <v>15</v>
      </c>
      <c r="I132" s="107" t="s">
        <v>844</v>
      </c>
      <c r="J132" s="107">
        <v>15</v>
      </c>
      <c r="K132" s="107" t="s">
        <v>836</v>
      </c>
      <c r="L132" s="107">
        <v>15</v>
      </c>
      <c r="M132" s="107" t="s">
        <v>837</v>
      </c>
      <c r="N132" s="107">
        <v>15</v>
      </c>
      <c r="O132" s="107" t="s">
        <v>845</v>
      </c>
      <c r="P132" s="107">
        <v>15</v>
      </c>
      <c r="Q132" s="107" t="s">
        <v>846</v>
      </c>
      <c r="R132" s="107">
        <f t="shared" si="15"/>
        <v>10</v>
      </c>
      <c r="S132" s="107">
        <f t="shared" si="16"/>
        <v>100</v>
      </c>
      <c r="T132" s="108" t="s">
        <v>847</v>
      </c>
      <c r="U132" s="294"/>
      <c r="V132" s="295"/>
    </row>
    <row r="133" spans="1:22" ht="42.75" x14ac:dyDescent="0.25">
      <c r="A133" s="288">
        <v>44</v>
      </c>
      <c r="B133" s="291" t="s">
        <v>533</v>
      </c>
      <c r="C133" s="106" t="s">
        <v>481</v>
      </c>
      <c r="D133" s="106" t="s">
        <v>174</v>
      </c>
      <c r="E133" s="107" t="s">
        <v>841</v>
      </c>
      <c r="F133" s="107">
        <v>15</v>
      </c>
      <c r="G133" s="107" t="s">
        <v>834</v>
      </c>
      <c r="H133" s="107">
        <v>0</v>
      </c>
      <c r="I133" s="107" t="s">
        <v>835</v>
      </c>
      <c r="J133" s="107">
        <v>0</v>
      </c>
      <c r="K133" s="107" t="s">
        <v>836</v>
      </c>
      <c r="L133" s="107">
        <v>15</v>
      </c>
      <c r="M133" s="107" t="s">
        <v>837</v>
      </c>
      <c r="N133" s="107">
        <v>15</v>
      </c>
      <c r="O133" s="107" t="s">
        <v>838</v>
      </c>
      <c r="P133" s="107">
        <v>0</v>
      </c>
      <c r="Q133" s="107" t="s">
        <v>839</v>
      </c>
      <c r="R133" s="107">
        <f t="shared" ref="R133:R171" si="23">IF(Q133="COMPLETA","10")+IF(Q133="INCOMPLETA","5")+ IF(Q133="NO EXISTE","0")</f>
        <v>0</v>
      </c>
      <c r="S133" s="107">
        <f t="shared" ref="S133:S171" si="24">F133+H133+J133+L133+N133+P133+R133</f>
        <v>45</v>
      </c>
      <c r="T133" s="108" t="s">
        <v>840</v>
      </c>
      <c r="U133" s="294">
        <v>63.3333333333333</v>
      </c>
      <c r="V133" s="295" t="str">
        <f t="shared" si="22"/>
        <v>MODERADO</v>
      </c>
    </row>
    <row r="134" spans="1:22" ht="42.75" x14ac:dyDescent="0.25">
      <c r="A134" s="289"/>
      <c r="B134" s="292"/>
      <c r="C134" s="106" t="s">
        <v>455</v>
      </c>
      <c r="D134" s="106" t="s">
        <v>174</v>
      </c>
      <c r="E134" s="107" t="s">
        <v>841</v>
      </c>
      <c r="F134" s="107">
        <v>15</v>
      </c>
      <c r="G134" s="107" t="s">
        <v>834</v>
      </c>
      <c r="H134" s="107">
        <v>0</v>
      </c>
      <c r="I134" s="107" t="s">
        <v>835</v>
      </c>
      <c r="J134" s="107">
        <v>0</v>
      </c>
      <c r="K134" s="107" t="s">
        <v>836</v>
      </c>
      <c r="L134" s="107">
        <v>15</v>
      </c>
      <c r="M134" s="107" t="s">
        <v>837</v>
      </c>
      <c r="N134" s="107">
        <v>15</v>
      </c>
      <c r="O134" s="107" t="s">
        <v>838</v>
      </c>
      <c r="P134" s="107">
        <v>0</v>
      </c>
      <c r="Q134" s="107" t="s">
        <v>839</v>
      </c>
      <c r="R134" s="107">
        <f t="shared" si="23"/>
        <v>0</v>
      </c>
      <c r="S134" s="107">
        <f t="shared" si="24"/>
        <v>45</v>
      </c>
      <c r="T134" s="108" t="s">
        <v>840</v>
      </c>
      <c r="U134" s="294"/>
      <c r="V134" s="295"/>
    </row>
    <row r="135" spans="1:22" ht="71.25" x14ac:dyDescent="0.25">
      <c r="A135" s="290"/>
      <c r="B135" s="293"/>
      <c r="C135" s="106" t="s">
        <v>535</v>
      </c>
      <c r="D135" s="106" t="s">
        <v>536</v>
      </c>
      <c r="E135" s="107" t="s">
        <v>841</v>
      </c>
      <c r="F135" s="107">
        <v>15</v>
      </c>
      <c r="G135" s="107" t="s">
        <v>842</v>
      </c>
      <c r="H135" s="107">
        <v>15</v>
      </c>
      <c r="I135" s="107" t="s">
        <v>844</v>
      </c>
      <c r="J135" s="107">
        <v>15</v>
      </c>
      <c r="K135" s="107" t="s">
        <v>836</v>
      </c>
      <c r="L135" s="107">
        <v>15</v>
      </c>
      <c r="M135" s="107" t="s">
        <v>837</v>
      </c>
      <c r="N135" s="107">
        <v>15</v>
      </c>
      <c r="O135" s="107" t="s">
        <v>845</v>
      </c>
      <c r="P135" s="107">
        <v>15</v>
      </c>
      <c r="Q135" s="107" t="s">
        <v>846</v>
      </c>
      <c r="R135" s="107">
        <f t="shared" si="23"/>
        <v>10</v>
      </c>
      <c r="S135" s="107">
        <f t="shared" si="24"/>
        <v>100</v>
      </c>
      <c r="T135" s="108" t="s">
        <v>847</v>
      </c>
      <c r="U135" s="294"/>
      <c r="V135" s="295"/>
    </row>
    <row r="136" spans="1:22" ht="28.5" x14ac:dyDescent="0.25">
      <c r="A136" s="288">
        <v>45</v>
      </c>
      <c r="B136" s="291" t="s">
        <v>539</v>
      </c>
      <c r="C136" s="106" t="s">
        <v>540</v>
      </c>
      <c r="D136" s="106" t="s">
        <v>542</v>
      </c>
      <c r="E136" s="107" t="s">
        <v>841</v>
      </c>
      <c r="F136" s="107">
        <v>15</v>
      </c>
      <c r="G136" s="107" t="s">
        <v>842</v>
      </c>
      <c r="H136" s="107">
        <v>15</v>
      </c>
      <c r="I136" s="107" t="s">
        <v>844</v>
      </c>
      <c r="J136" s="107">
        <v>15</v>
      </c>
      <c r="K136" s="107" t="s">
        <v>836</v>
      </c>
      <c r="L136" s="107">
        <v>15</v>
      </c>
      <c r="M136" s="107" t="s">
        <v>837</v>
      </c>
      <c r="N136" s="107">
        <v>15</v>
      </c>
      <c r="O136" s="107" t="s">
        <v>845</v>
      </c>
      <c r="P136" s="107">
        <v>15</v>
      </c>
      <c r="Q136" s="107" t="s">
        <v>846</v>
      </c>
      <c r="R136" s="107">
        <f t="shared" si="23"/>
        <v>10</v>
      </c>
      <c r="S136" s="107">
        <f t="shared" si="24"/>
        <v>100</v>
      </c>
      <c r="T136" s="108" t="s">
        <v>847</v>
      </c>
      <c r="U136" s="294">
        <v>81.6666666666667</v>
      </c>
      <c r="V136" s="295" t="str">
        <f t="shared" si="22"/>
        <v>MODERADO</v>
      </c>
    </row>
    <row r="137" spans="1:22" ht="28.5" x14ac:dyDescent="0.25">
      <c r="A137" s="289"/>
      <c r="B137" s="292"/>
      <c r="C137" s="106" t="s">
        <v>546</v>
      </c>
      <c r="D137" s="106" t="s">
        <v>547</v>
      </c>
      <c r="E137" s="107" t="s">
        <v>841</v>
      </c>
      <c r="F137" s="107">
        <v>15</v>
      </c>
      <c r="G137" s="107" t="s">
        <v>842</v>
      </c>
      <c r="H137" s="107">
        <v>15</v>
      </c>
      <c r="I137" s="107" t="s">
        <v>844</v>
      </c>
      <c r="J137" s="107">
        <v>15</v>
      </c>
      <c r="K137" s="107" t="s">
        <v>836</v>
      </c>
      <c r="L137" s="107">
        <v>15</v>
      </c>
      <c r="M137" s="107" t="s">
        <v>837</v>
      </c>
      <c r="N137" s="107">
        <v>15</v>
      </c>
      <c r="O137" s="107" t="s">
        <v>845</v>
      </c>
      <c r="P137" s="107">
        <v>15</v>
      </c>
      <c r="Q137" s="107" t="s">
        <v>846</v>
      </c>
      <c r="R137" s="107">
        <f t="shared" si="23"/>
        <v>10</v>
      </c>
      <c r="S137" s="107">
        <f t="shared" si="24"/>
        <v>100</v>
      </c>
      <c r="T137" s="108" t="s">
        <v>847</v>
      </c>
      <c r="U137" s="294"/>
      <c r="V137" s="295"/>
    </row>
    <row r="138" spans="1:22" ht="42.75" x14ac:dyDescent="0.25">
      <c r="A138" s="290"/>
      <c r="B138" s="293"/>
      <c r="C138" s="106" t="s">
        <v>552</v>
      </c>
      <c r="D138" s="106" t="s">
        <v>174</v>
      </c>
      <c r="E138" s="107" t="s">
        <v>841</v>
      </c>
      <c r="F138" s="107">
        <v>15</v>
      </c>
      <c r="G138" s="107" t="s">
        <v>834</v>
      </c>
      <c r="H138" s="107">
        <v>0</v>
      </c>
      <c r="I138" s="107" t="s">
        <v>835</v>
      </c>
      <c r="J138" s="107">
        <v>0</v>
      </c>
      <c r="K138" s="107" t="s">
        <v>836</v>
      </c>
      <c r="L138" s="107">
        <v>15</v>
      </c>
      <c r="M138" s="107" t="s">
        <v>837</v>
      </c>
      <c r="N138" s="107">
        <v>15</v>
      </c>
      <c r="O138" s="107" t="s">
        <v>838</v>
      </c>
      <c r="P138" s="107">
        <v>0</v>
      </c>
      <c r="Q138" s="107" t="s">
        <v>839</v>
      </c>
      <c r="R138" s="107">
        <f t="shared" si="23"/>
        <v>0</v>
      </c>
      <c r="S138" s="107">
        <f t="shared" si="24"/>
        <v>45</v>
      </c>
      <c r="T138" s="108" t="s">
        <v>840</v>
      </c>
      <c r="U138" s="294"/>
      <c r="V138" s="295"/>
    </row>
    <row r="139" spans="1:22" ht="28.5" customHeight="1" x14ac:dyDescent="0.25">
      <c r="A139" s="288">
        <v>46</v>
      </c>
      <c r="B139" s="291" t="s">
        <v>555</v>
      </c>
      <c r="C139" s="106" t="s">
        <v>358</v>
      </c>
      <c r="D139" s="106" t="s">
        <v>557</v>
      </c>
      <c r="E139" s="107" t="s">
        <v>841</v>
      </c>
      <c r="F139" s="107">
        <v>15</v>
      </c>
      <c r="G139" s="107" t="s">
        <v>842</v>
      </c>
      <c r="H139" s="107">
        <v>15</v>
      </c>
      <c r="I139" s="107" t="s">
        <v>844</v>
      </c>
      <c r="J139" s="107">
        <v>15</v>
      </c>
      <c r="K139" s="107" t="s">
        <v>836</v>
      </c>
      <c r="L139" s="107">
        <v>15</v>
      </c>
      <c r="M139" s="107" t="s">
        <v>837</v>
      </c>
      <c r="N139" s="107">
        <v>15</v>
      </c>
      <c r="O139" s="107" t="s">
        <v>845</v>
      </c>
      <c r="P139" s="107">
        <v>15</v>
      </c>
      <c r="Q139" s="107" t="s">
        <v>846</v>
      </c>
      <c r="R139" s="107">
        <f t="shared" si="23"/>
        <v>10</v>
      </c>
      <c r="S139" s="107">
        <f t="shared" si="24"/>
        <v>100</v>
      </c>
      <c r="T139" s="108" t="s">
        <v>847</v>
      </c>
      <c r="U139" s="294">
        <v>100</v>
      </c>
      <c r="V139" s="295" t="str">
        <f t="shared" ref="V139" si="25">IF(U139=100,"FUERTE",IF(AND(U139&gt;=50,U139&lt;100),"MODERADO","DÉBIL"))</f>
        <v>FUERTE</v>
      </c>
    </row>
    <row r="140" spans="1:22" ht="28.5" x14ac:dyDescent="0.25">
      <c r="A140" s="289"/>
      <c r="B140" s="292"/>
      <c r="C140" s="106" t="s">
        <v>561</v>
      </c>
      <c r="D140" s="106" t="s">
        <v>366</v>
      </c>
      <c r="E140" s="107" t="s">
        <v>841</v>
      </c>
      <c r="F140" s="107">
        <v>15</v>
      </c>
      <c r="G140" s="107" t="s">
        <v>842</v>
      </c>
      <c r="H140" s="107">
        <v>15</v>
      </c>
      <c r="I140" s="107" t="s">
        <v>844</v>
      </c>
      <c r="J140" s="107">
        <v>15</v>
      </c>
      <c r="K140" s="107" t="s">
        <v>836</v>
      </c>
      <c r="L140" s="107">
        <v>15</v>
      </c>
      <c r="M140" s="107" t="s">
        <v>837</v>
      </c>
      <c r="N140" s="107">
        <v>15</v>
      </c>
      <c r="O140" s="107" t="s">
        <v>845</v>
      </c>
      <c r="P140" s="107">
        <v>15</v>
      </c>
      <c r="Q140" s="107" t="s">
        <v>846</v>
      </c>
      <c r="R140" s="107">
        <f t="shared" si="23"/>
        <v>10</v>
      </c>
      <c r="S140" s="107">
        <f t="shared" si="24"/>
        <v>100</v>
      </c>
      <c r="T140" s="108" t="s">
        <v>847</v>
      </c>
      <c r="U140" s="294"/>
      <c r="V140" s="295"/>
    </row>
    <row r="141" spans="1:22" ht="28.5" x14ac:dyDescent="0.25">
      <c r="A141" s="290"/>
      <c r="B141" s="293"/>
      <c r="C141" s="106" t="s">
        <v>563</v>
      </c>
      <c r="D141" s="106" t="s">
        <v>564</v>
      </c>
      <c r="E141" s="107" t="s">
        <v>841</v>
      </c>
      <c r="F141" s="107">
        <v>15</v>
      </c>
      <c r="G141" s="107" t="s">
        <v>842</v>
      </c>
      <c r="H141" s="107">
        <v>15</v>
      </c>
      <c r="I141" s="107" t="s">
        <v>844</v>
      </c>
      <c r="J141" s="107">
        <v>15</v>
      </c>
      <c r="K141" s="107" t="s">
        <v>836</v>
      </c>
      <c r="L141" s="107">
        <v>15</v>
      </c>
      <c r="M141" s="107" t="s">
        <v>837</v>
      </c>
      <c r="N141" s="107">
        <v>15</v>
      </c>
      <c r="O141" s="107" t="s">
        <v>845</v>
      </c>
      <c r="P141" s="107">
        <v>15</v>
      </c>
      <c r="Q141" s="107" t="s">
        <v>846</v>
      </c>
      <c r="R141" s="107">
        <f t="shared" si="23"/>
        <v>10</v>
      </c>
      <c r="S141" s="107">
        <f t="shared" si="24"/>
        <v>100</v>
      </c>
      <c r="T141" s="108" t="s">
        <v>847</v>
      </c>
      <c r="U141" s="294"/>
      <c r="V141" s="295"/>
    </row>
    <row r="142" spans="1:22" ht="42.75" customHeight="1" x14ac:dyDescent="0.25">
      <c r="A142" s="288">
        <v>47</v>
      </c>
      <c r="B142" s="291" t="s">
        <v>567</v>
      </c>
      <c r="C142" s="106" t="s">
        <v>391</v>
      </c>
      <c r="D142" s="106" t="s">
        <v>174</v>
      </c>
      <c r="E142" s="107" t="s">
        <v>841</v>
      </c>
      <c r="F142" s="107">
        <v>15</v>
      </c>
      <c r="G142" s="107" t="s">
        <v>834</v>
      </c>
      <c r="H142" s="107">
        <v>0</v>
      </c>
      <c r="I142" s="107" t="s">
        <v>835</v>
      </c>
      <c r="J142" s="107">
        <v>0</v>
      </c>
      <c r="K142" s="107" t="s">
        <v>836</v>
      </c>
      <c r="L142" s="107">
        <v>15</v>
      </c>
      <c r="M142" s="107" t="s">
        <v>837</v>
      </c>
      <c r="N142" s="107">
        <v>15</v>
      </c>
      <c r="O142" s="107" t="s">
        <v>838</v>
      </c>
      <c r="P142" s="107">
        <v>0</v>
      </c>
      <c r="Q142" s="107" t="s">
        <v>839</v>
      </c>
      <c r="R142" s="107">
        <f t="shared" si="23"/>
        <v>0</v>
      </c>
      <c r="S142" s="107">
        <f t="shared" si="24"/>
        <v>45</v>
      </c>
      <c r="T142" s="108" t="s">
        <v>840</v>
      </c>
      <c r="U142" s="294">
        <v>48.3333333333333</v>
      </c>
      <c r="V142" s="295" t="str">
        <f t="shared" ref="V142:V160" si="26">IF(U142=100,"FUERTE",IF(AND(U142&gt;=50,U142&lt;100),"MODERADO","DÉBIL"))</f>
        <v>DÉBIL</v>
      </c>
    </row>
    <row r="143" spans="1:22" ht="28.5" x14ac:dyDescent="0.25">
      <c r="A143" s="289"/>
      <c r="B143" s="292"/>
      <c r="C143" s="106" t="s">
        <v>358</v>
      </c>
      <c r="D143" s="106" t="s">
        <v>382</v>
      </c>
      <c r="E143" s="107" t="s">
        <v>841</v>
      </c>
      <c r="F143" s="107">
        <v>15</v>
      </c>
      <c r="G143" s="107" t="s">
        <v>842</v>
      </c>
      <c r="H143" s="107">
        <v>15</v>
      </c>
      <c r="I143" s="107" t="s">
        <v>844</v>
      </c>
      <c r="J143" s="107">
        <v>15</v>
      </c>
      <c r="K143" s="107" t="s">
        <v>836</v>
      </c>
      <c r="L143" s="107">
        <v>15</v>
      </c>
      <c r="M143" s="107" t="s">
        <v>837</v>
      </c>
      <c r="N143" s="107">
        <v>15</v>
      </c>
      <c r="O143" s="107" t="s">
        <v>845</v>
      </c>
      <c r="P143" s="107">
        <v>15</v>
      </c>
      <c r="Q143" s="107" t="s">
        <v>846</v>
      </c>
      <c r="R143" s="107">
        <f t="shared" si="23"/>
        <v>10</v>
      </c>
      <c r="S143" s="107">
        <f t="shared" si="24"/>
        <v>100</v>
      </c>
      <c r="T143" s="108" t="s">
        <v>847</v>
      </c>
      <c r="U143" s="294"/>
      <c r="V143" s="295"/>
    </row>
    <row r="144" spans="1:22" x14ac:dyDescent="0.25">
      <c r="A144" s="290"/>
      <c r="B144" s="293"/>
      <c r="C144" s="106" t="s">
        <v>683</v>
      </c>
      <c r="D144" s="106">
        <v>0</v>
      </c>
      <c r="E144" s="107"/>
      <c r="F144" s="107">
        <v>0</v>
      </c>
      <c r="G144" s="107"/>
      <c r="H144" s="107">
        <v>0</v>
      </c>
      <c r="I144" s="107"/>
      <c r="J144" s="107">
        <v>0</v>
      </c>
      <c r="K144" s="107"/>
      <c r="L144" s="107">
        <v>0</v>
      </c>
      <c r="M144" s="107"/>
      <c r="N144" s="107">
        <v>0</v>
      </c>
      <c r="O144" s="107"/>
      <c r="P144" s="107">
        <v>0</v>
      </c>
      <c r="Q144" s="107"/>
      <c r="R144" s="107">
        <f t="shared" si="23"/>
        <v>0</v>
      </c>
      <c r="S144" s="107">
        <f t="shared" si="24"/>
        <v>0</v>
      </c>
      <c r="T144" s="108" t="s">
        <v>840</v>
      </c>
      <c r="U144" s="294"/>
      <c r="V144" s="295"/>
    </row>
    <row r="145" spans="1:22" ht="42.75" customHeight="1" x14ac:dyDescent="0.25">
      <c r="A145" s="288">
        <v>48</v>
      </c>
      <c r="B145" s="291" t="s">
        <v>570</v>
      </c>
      <c r="C145" s="106" t="s">
        <v>571</v>
      </c>
      <c r="D145" s="106" t="s">
        <v>174</v>
      </c>
      <c r="E145" s="107" t="s">
        <v>841</v>
      </c>
      <c r="F145" s="107">
        <v>15</v>
      </c>
      <c r="G145" s="107" t="s">
        <v>834</v>
      </c>
      <c r="H145" s="107">
        <v>0</v>
      </c>
      <c r="I145" s="107" t="s">
        <v>835</v>
      </c>
      <c r="J145" s="107">
        <v>0</v>
      </c>
      <c r="K145" s="107" t="s">
        <v>836</v>
      </c>
      <c r="L145" s="107">
        <v>15</v>
      </c>
      <c r="M145" s="107" t="s">
        <v>837</v>
      </c>
      <c r="N145" s="107">
        <v>15</v>
      </c>
      <c r="O145" s="107" t="s">
        <v>838</v>
      </c>
      <c r="P145" s="107">
        <v>0</v>
      </c>
      <c r="Q145" s="107" t="s">
        <v>839</v>
      </c>
      <c r="R145" s="107">
        <f t="shared" si="23"/>
        <v>0</v>
      </c>
      <c r="S145" s="107">
        <f t="shared" si="24"/>
        <v>45</v>
      </c>
      <c r="T145" s="108" t="s">
        <v>840</v>
      </c>
      <c r="U145" s="294">
        <v>48.3333333333333</v>
      </c>
      <c r="V145" s="295" t="str">
        <f t="shared" si="26"/>
        <v>DÉBIL</v>
      </c>
    </row>
    <row r="146" spans="1:22" ht="28.5" x14ac:dyDescent="0.25">
      <c r="A146" s="289"/>
      <c r="B146" s="292"/>
      <c r="C146" s="106" t="s">
        <v>573</v>
      </c>
      <c r="D146" s="106" t="s">
        <v>574</v>
      </c>
      <c r="E146" s="107" t="s">
        <v>841</v>
      </c>
      <c r="F146" s="111">
        <v>15</v>
      </c>
      <c r="G146" s="107" t="s">
        <v>842</v>
      </c>
      <c r="H146" s="111">
        <v>15</v>
      </c>
      <c r="I146" s="107" t="s">
        <v>844</v>
      </c>
      <c r="J146" s="111">
        <v>15</v>
      </c>
      <c r="K146" s="107" t="s">
        <v>836</v>
      </c>
      <c r="L146" s="111">
        <v>15</v>
      </c>
      <c r="M146" s="107" t="s">
        <v>837</v>
      </c>
      <c r="N146" s="111">
        <v>15</v>
      </c>
      <c r="O146" s="107" t="s">
        <v>845</v>
      </c>
      <c r="P146" s="111">
        <v>15</v>
      </c>
      <c r="Q146" s="107" t="s">
        <v>846</v>
      </c>
      <c r="R146" s="107">
        <f t="shared" si="23"/>
        <v>10</v>
      </c>
      <c r="S146" s="107">
        <f t="shared" si="24"/>
        <v>100</v>
      </c>
      <c r="T146" s="108" t="s">
        <v>847</v>
      </c>
      <c r="U146" s="294"/>
      <c r="V146" s="295"/>
    </row>
    <row r="147" spans="1:22" x14ac:dyDescent="0.25">
      <c r="A147" s="290"/>
      <c r="B147" s="293"/>
      <c r="C147" s="106">
        <v>0</v>
      </c>
      <c r="D147" s="106">
        <v>0</v>
      </c>
      <c r="E147" s="107"/>
      <c r="F147" s="111"/>
      <c r="G147" s="107"/>
      <c r="H147" s="111"/>
      <c r="I147" s="107"/>
      <c r="J147" s="111"/>
      <c r="K147" s="107"/>
      <c r="L147" s="111"/>
      <c r="M147" s="107"/>
      <c r="N147" s="111"/>
      <c r="O147" s="107"/>
      <c r="P147" s="111"/>
      <c r="Q147" s="107"/>
      <c r="R147" s="107">
        <f t="shared" si="23"/>
        <v>0</v>
      </c>
      <c r="S147" s="107">
        <f t="shared" si="24"/>
        <v>0</v>
      </c>
      <c r="T147" s="108" t="s">
        <v>840</v>
      </c>
      <c r="U147" s="294"/>
      <c r="V147" s="295"/>
    </row>
    <row r="148" spans="1:22" ht="28.5" customHeight="1" x14ac:dyDescent="0.25">
      <c r="A148" s="288">
        <v>49</v>
      </c>
      <c r="B148" s="291" t="s">
        <v>578</v>
      </c>
      <c r="C148" s="106" t="s">
        <v>579</v>
      </c>
      <c r="D148" s="106" t="s">
        <v>547</v>
      </c>
      <c r="E148" s="107" t="s">
        <v>841</v>
      </c>
      <c r="F148" s="107">
        <v>15</v>
      </c>
      <c r="G148" s="107" t="s">
        <v>842</v>
      </c>
      <c r="H148" s="107">
        <v>15</v>
      </c>
      <c r="I148" s="107" t="s">
        <v>844</v>
      </c>
      <c r="J148" s="107">
        <v>15</v>
      </c>
      <c r="K148" s="107" t="s">
        <v>849</v>
      </c>
      <c r="L148" s="107">
        <v>0</v>
      </c>
      <c r="M148" s="107" t="s">
        <v>837</v>
      </c>
      <c r="N148" s="107">
        <v>15</v>
      </c>
      <c r="O148" s="107" t="s">
        <v>838</v>
      </c>
      <c r="P148" s="107">
        <v>0</v>
      </c>
      <c r="Q148" s="107" t="s">
        <v>846</v>
      </c>
      <c r="R148" s="107">
        <f t="shared" si="23"/>
        <v>10</v>
      </c>
      <c r="S148" s="107">
        <f t="shared" si="24"/>
        <v>70</v>
      </c>
      <c r="T148" s="108" t="s">
        <v>840</v>
      </c>
      <c r="U148" s="294">
        <v>20</v>
      </c>
      <c r="V148" s="295" t="str">
        <f t="shared" si="26"/>
        <v>DÉBIL</v>
      </c>
    </row>
    <row r="149" spans="1:22" x14ac:dyDescent="0.25">
      <c r="A149" s="289"/>
      <c r="B149" s="292"/>
      <c r="C149" s="106">
        <v>0</v>
      </c>
      <c r="D149" s="106">
        <v>0</v>
      </c>
      <c r="E149" s="107"/>
      <c r="F149" s="111"/>
      <c r="G149" s="107"/>
      <c r="H149" s="111"/>
      <c r="I149" s="107"/>
      <c r="J149" s="111"/>
      <c r="K149" s="107"/>
      <c r="L149" s="111"/>
      <c r="M149" s="107"/>
      <c r="N149" s="111"/>
      <c r="O149" s="107"/>
      <c r="P149" s="111"/>
      <c r="Q149" s="107"/>
      <c r="R149" s="107">
        <f t="shared" si="23"/>
        <v>0</v>
      </c>
      <c r="S149" s="107">
        <f t="shared" si="24"/>
        <v>0</v>
      </c>
      <c r="T149" s="108" t="s">
        <v>840</v>
      </c>
      <c r="U149" s="294"/>
      <c r="V149" s="295"/>
    </row>
    <row r="150" spans="1:22" x14ac:dyDescent="0.25">
      <c r="A150" s="290"/>
      <c r="B150" s="293"/>
      <c r="C150" s="106">
        <v>0</v>
      </c>
      <c r="D150" s="106">
        <v>0</v>
      </c>
      <c r="E150" s="107"/>
      <c r="F150" s="111"/>
      <c r="G150" s="107"/>
      <c r="H150" s="111"/>
      <c r="I150" s="107"/>
      <c r="J150" s="111"/>
      <c r="K150" s="107"/>
      <c r="L150" s="111"/>
      <c r="M150" s="107"/>
      <c r="N150" s="111"/>
      <c r="O150" s="107"/>
      <c r="P150" s="111"/>
      <c r="Q150" s="107"/>
      <c r="R150" s="107">
        <f t="shared" si="23"/>
        <v>0</v>
      </c>
      <c r="S150" s="107">
        <f t="shared" si="24"/>
        <v>0</v>
      </c>
      <c r="T150" s="108" t="s">
        <v>840</v>
      </c>
      <c r="U150" s="294"/>
      <c r="V150" s="295"/>
    </row>
    <row r="151" spans="1:22" ht="42.75" customHeight="1" x14ac:dyDescent="0.25">
      <c r="A151" s="288">
        <v>50</v>
      </c>
      <c r="B151" s="291" t="s">
        <v>581</v>
      </c>
      <c r="C151" s="106" t="s">
        <v>451</v>
      </c>
      <c r="D151" s="106" t="s">
        <v>174</v>
      </c>
      <c r="E151" s="107" t="s">
        <v>841</v>
      </c>
      <c r="F151" s="107">
        <v>15</v>
      </c>
      <c r="G151" s="107" t="s">
        <v>834</v>
      </c>
      <c r="H151" s="107">
        <v>0</v>
      </c>
      <c r="I151" s="107" t="s">
        <v>835</v>
      </c>
      <c r="J151" s="107">
        <v>0</v>
      </c>
      <c r="K151" s="107" t="s">
        <v>836</v>
      </c>
      <c r="L151" s="107">
        <v>15</v>
      </c>
      <c r="M151" s="107" t="s">
        <v>837</v>
      </c>
      <c r="N151" s="107">
        <v>15</v>
      </c>
      <c r="O151" s="107" t="s">
        <v>838</v>
      </c>
      <c r="P151" s="107">
        <v>0</v>
      </c>
      <c r="Q151" s="107" t="s">
        <v>839</v>
      </c>
      <c r="R151" s="107">
        <f t="shared" si="23"/>
        <v>0</v>
      </c>
      <c r="S151" s="107">
        <f t="shared" si="24"/>
        <v>45</v>
      </c>
      <c r="T151" s="108" t="s">
        <v>840</v>
      </c>
      <c r="U151" s="294">
        <v>15</v>
      </c>
      <c r="V151" s="295" t="str">
        <f t="shared" si="26"/>
        <v>DÉBIL</v>
      </c>
    </row>
    <row r="152" spans="1:22" x14ac:dyDescent="0.25">
      <c r="A152" s="289"/>
      <c r="B152" s="292"/>
      <c r="C152" s="106">
        <v>0</v>
      </c>
      <c r="D152" s="106">
        <v>0</v>
      </c>
      <c r="E152" s="107"/>
      <c r="F152" s="111"/>
      <c r="G152" s="107"/>
      <c r="H152" s="111"/>
      <c r="I152" s="107"/>
      <c r="J152" s="111"/>
      <c r="K152" s="107"/>
      <c r="L152" s="111"/>
      <c r="M152" s="107"/>
      <c r="N152" s="111"/>
      <c r="O152" s="107"/>
      <c r="P152" s="111"/>
      <c r="Q152" s="107"/>
      <c r="R152" s="107">
        <f t="shared" si="23"/>
        <v>0</v>
      </c>
      <c r="S152" s="107">
        <f t="shared" si="24"/>
        <v>0</v>
      </c>
      <c r="T152" s="108" t="s">
        <v>840</v>
      </c>
      <c r="U152" s="294"/>
      <c r="V152" s="295"/>
    </row>
    <row r="153" spans="1:22" x14ac:dyDescent="0.25">
      <c r="A153" s="290"/>
      <c r="B153" s="293"/>
      <c r="C153" s="106">
        <v>0</v>
      </c>
      <c r="D153" s="106">
        <v>0</v>
      </c>
      <c r="E153" s="107"/>
      <c r="F153" s="111"/>
      <c r="G153" s="107"/>
      <c r="H153" s="111"/>
      <c r="I153" s="107"/>
      <c r="J153" s="111"/>
      <c r="K153" s="107"/>
      <c r="L153" s="111"/>
      <c r="M153" s="107"/>
      <c r="N153" s="111"/>
      <c r="O153" s="107"/>
      <c r="P153" s="111"/>
      <c r="Q153" s="107"/>
      <c r="R153" s="107">
        <f t="shared" si="23"/>
        <v>0</v>
      </c>
      <c r="S153" s="107">
        <f t="shared" si="24"/>
        <v>0</v>
      </c>
      <c r="T153" s="108" t="s">
        <v>840</v>
      </c>
      <c r="U153" s="294"/>
      <c r="V153" s="295"/>
    </row>
    <row r="154" spans="1:22" ht="28.5" customHeight="1" x14ac:dyDescent="0.25">
      <c r="A154" s="288">
        <v>51</v>
      </c>
      <c r="B154" s="291" t="s">
        <v>583</v>
      </c>
      <c r="C154" s="106" t="s">
        <v>584</v>
      </c>
      <c r="D154" s="106" t="s">
        <v>547</v>
      </c>
      <c r="E154" s="107" t="s">
        <v>841</v>
      </c>
      <c r="F154" s="107">
        <v>15</v>
      </c>
      <c r="G154" s="107" t="s">
        <v>842</v>
      </c>
      <c r="H154" s="107">
        <v>15</v>
      </c>
      <c r="I154" s="107" t="s">
        <v>844</v>
      </c>
      <c r="J154" s="107">
        <v>15</v>
      </c>
      <c r="K154" s="107" t="s">
        <v>836</v>
      </c>
      <c r="L154" s="107">
        <v>15</v>
      </c>
      <c r="M154" s="107" t="s">
        <v>837</v>
      </c>
      <c r="N154" s="107">
        <v>15</v>
      </c>
      <c r="O154" s="107" t="s">
        <v>845</v>
      </c>
      <c r="P154" s="107">
        <v>15</v>
      </c>
      <c r="Q154" s="107" t="s">
        <v>846</v>
      </c>
      <c r="R154" s="107">
        <f t="shared" si="23"/>
        <v>10</v>
      </c>
      <c r="S154" s="107">
        <f t="shared" si="24"/>
        <v>100</v>
      </c>
      <c r="T154" s="108" t="s">
        <v>258</v>
      </c>
      <c r="U154" s="294">
        <v>30</v>
      </c>
      <c r="V154" s="295" t="str">
        <f t="shared" si="26"/>
        <v>DÉBIL</v>
      </c>
    </row>
    <row r="155" spans="1:22" x14ac:dyDescent="0.25">
      <c r="A155" s="289"/>
      <c r="B155" s="292"/>
      <c r="C155" s="106">
        <v>0</v>
      </c>
      <c r="D155" s="106">
        <v>0</v>
      </c>
      <c r="E155" s="107"/>
      <c r="F155" s="111"/>
      <c r="G155" s="107"/>
      <c r="H155" s="111"/>
      <c r="I155" s="107"/>
      <c r="J155" s="111"/>
      <c r="K155" s="107"/>
      <c r="L155" s="111"/>
      <c r="M155" s="107"/>
      <c r="N155" s="111"/>
      <c r="O155" s="107"/>
      <c r="P155" s="111"/>
      <c r="Q155" s="107"/>
      <c r="R155" s="107">
        <f t="shared" si="23"/>
        <v>0</v>
      </c>
      <c r="S155" s="107">
        <f t="shared" si="24"/>
        <v>0</v>
      </c>
      <c r="T155" s="108" t="s">
        <v>840</v>
      </c>
      <c r="U155" s="294"/>
      <c r="V155" s="295"/>
    </row>
    <row r="156" spans="1:22" x14ac:dyDescent="0.25">
      <c r="A156" s="290"/>
      <c r="B156" s="293"/>
      <c r="C156" s="106">
        <v>0</v>
      </c>
      <c r="D156" s="106">
        <v>0</v>
      </c>
      <c r="E156" s="107"/>
      <c r="F156" s="111"/>
      <c r="G156" s="107"/>
      <c r="H156" s="111"/>
      <c r="I156" s="107"/>
      <c r="J156" s="111"/>
      <c r="K156" s="107"/>
      <c r="L156" s="111"/>
      <c r="M156" s="107"/>
      <c r="N156" s="111"/>
      <c r="O156" s="107"/>
      <c r="P156" s="111"/>
      <c r="Q156" s="107"/>
      <c r="R156" s="107">
        <f t="shared" si="23"/>
        <v>0</v>
      </c>
      <c r="S156" s="107">
        <f t="shared" si="24"/>
        <v>0</v>
      </c>
      <c r="T156" s="108" t="s">
        <v>840</v>
      </c>
      <c r="U156" s="294"/>
      <c r="V156" s="295"/>
    </row>
    <row r="157" spans="1:22" ht="28.5" customHeight="1" x14ac:dyDescent="0.25">
      <c r="A157" s="288">
        <v>52</v>
      </c>
      <c r="B157" s="291" t="s">
        <v>586</v>
      </c>
      <c r="C157" s="106" t="s">
        <v>587</v>
      </c>
      <c r="D157" s="106" t="s">
        <v>589</v>
      </c>
      <c r="E157" s="107" t="s">
        <v>841</v>
      </c>
      <c r="F157" s="107">
        <v>15</v>
      </c>
      <c r="G157" s="107" t="s">
        <v>842</v>
      </c>
      <c r="H157" s="107">
        <v>15</v>
      </c>
      <c r="I157" s="107" t="s">
        <v>844</v>
      </c>
      <c r="J157" s="107">
        <v>15</v>
      </c>
      <c r="K157" s="107" t="s">
        <v>836</v>
      </c>
      <c r="L157" s="107">
        <v>15</v>
      </c>
      <c r="M157" s="107" t="s">
        <v>837</v>
      </c>
      <c r="N157" s="107">
        <v>15</v>
      </c>
      <c r="O157" s="107" t="s">
        <v>845</v>
      </c>
      <c r="P157" s="107">
        <v>15</v>
      </c>
      <c r="Q157" s="107" t="s">
        <v>846</v>
      </c>
      <c r="R157" s="107">
        <f t="shared" si="23"/>
        <v>10</v>
      </c>
      <c r="S157" s="107">
        <f t="shared" si="24"/>
        <v>100</v>
      </c>
      <c r="T157" s="108" t="s">
        <v>258</v>
      </c>
      <c r="U157" s="294">
        <v>90</v>
      </c>
      <c r="V157" s="295" t="str">
        <f t="shared" si="26"/>
        <v>MODERADO</v>
      </c>
    </row>
    <row r="158" spans="1:22" ht="28.5" x14ac:dyDescent="0.25">
      <c r="A158" s="289"/>
      <c r="B158" s="292"/>
      <c r="C158" s="106" t="s">
        <v>561</v>
      </c>
      <c r="D158" s="106" t="s">
        <v>366</v>
      </c>
      <c r="E158" s="107" t="s">
        <v>841</v>
      </c>
      <c r="F158" s="107">
        <v>15</v>
      </c>
      <c r="G158" s="107" t="s">
        <v>842</v>
      </c>
      <c r="H158" s="107">
        <v>15</v>
      </c>
      <c r="I158" s="107" t="s">
        <v>844</v>
      </c>
      <c r="J158" s="107">
        <v>15</v>
      </c>
      <c r="K158" s="107" t="s">
        <v>836</v>
      </c>
      <c r="L158" s="107">
        <v>15</v>
      </c>
      <c r="M158" s="107" t="s">
        <v>837</v>
      </c>
      <c r="N158" s="107">
        <v>15</v>
      </c>
      <c r="O158" s="107" t="s">
        <v>845</v>
      </c>
      <c r="P158" s="107">
        <v>15</v>
      </c>
      <c r="Q158" s="107" t="s">
        <v>846</v>
      </c>
      <c r="R158" s="107">
        <f t="shared" si="23"/>
        <v>10</v>
      </c>
      <c r="S158" s="107">
        <f t="shared" si="24"/>
        <v>100</v>
      </c>
      <c r="T158" s="108" t="s">
        <v>258</v>
      </c>
      <c r="U158" s="294"/>
      <c r="V158" s="295"/>
    </row>
    <row r="159" spans="1:22" ht="28.5" x14ac:dyDescent="0.25">
      <c r="A159" s="290"/>
      <c r="B159" s="293"/>
      <c r="C159" s="106" t="s">
        <v>595</v>
      </c>
      <c r="D159" s="106" t="s">
        <v>596</v>
      </c>
      <c r="E159" s="107" t="s">
        <v>841</v>
      </c>
      <c r="F159" s="107">
        <v>15</v>
      </c>
      <c r="G159" s="107" t="s">
        <v>842</v>
      </c>
      <c r="H159" s="107">
        <v>15</v>
      </c>
      <c r="I159" s="107" t="s">
        <v>844</v>
      </c>
      <c r="J159" s="107">
        <v>15</v>
      </c>
      <c r="K159" s="107" t="s">
        <v>836</v>
      </c>
      <c r="L159" s="107">
        <v>15</v>
      </c>
      <c r="M159" s="107" t="s">
        <v>837</v>
      </c>
      <c r="N159" s="107">
        <v>15</v>
      </c>
      <c r="O159" s="107" t="s">
        <v>845</v>
      </c>
      <c r="P159" s="107">
        <v>15</v>
      </c>
      <c r="Q159" s="107" t="s">
        <v>846</v>
      </c>
      <c r="R159" s="107">
        <f t="shared" si="23"/>
        <v>10</v>
      </c>
      <c r="S159" s="107">
        <f t="shared" si="24"/>
        <v>100</v>
      </c>
      <c r="T159" s="108" t="s">
        <v>258</v>
      </c>
      <c r="U159" s="294"/>
      <c r="V159" s="295"/>
    </row>
    <row r="160" spans="1:22" ht="42.75" customHeight="1" x14ac:dyDescent="0.25">
      <c r="A160" s="288">
        <v>53</v>
      </c>
      <c r="B160" s="291" t="s">
        <v>600</v>
      </c>
      <c r="C160" s="106" t="s">
        <v>391</v>
      </c>
      <c r="D160" s="106" t="s">
        <v>174</v>
      </c>
      <c r="E160" s="107" t="s">
        <v>841</v>
      </c>
      <c r="F160" s="107">
        <v>15</v>
      </c>
      <c r="G160" s="107" t="s">
        <v>834</v>
      </c>
      <c r="H160" s="107">
        <v>0</v>
      </c>
      <c r="I160" s="107" t="s">
        <v>835</v>
      </c>
      <c r="J160" s="107">
        <v>0</v>
      </c>
      <c r="K160" s="107" t="s">
        <v>836</v>
      </c>
      <c r="L160" s="107">
        <v>15</v>
      </c>
      <c r="M160" s="107" t="s">
        <v>837</v>
      </c>
      <c r="N160" s="107">
        <v>15</v>
      </c>
      <c r="O160" s="107" t="s">
        <v>838</v>
      </c>
      <c r="P160" s="107">
        <v>0</v>
      </c>
      <c r="Q160" s="107" t="s">
        <v>839</v>
      </c>
      <c r="R160" s="107">
        <f t="shared" si="23"/>
        <v>0</v>
      </c>
      <c r="S160" s="107">
        <f t="shared" si="24"/>
        <v>45</v>
      </c>
      <c r="T160" s="108" t="s">
        <v>840</v>
      </c>
      <c r="U160" s="294">
        <v>45</v>
      </c>
      <c r="V160" s="295" t="str">
        <f t="shared" si="26"/>
        <v>DÉBIL</v>
      </c>
    </row>
    <row r="161" spans="1:22" ht="28.5" x14ac:dyDescent="0.25">
      <c r="A161" s="289"/>
      <c r="B161" s="292"/>
      <c r="C161" s="106" t="s">
        <v>358</v>
      </c>
      <c r="D161" s="106" t="s">
        <v>589</v>
      </c>
      <c r="E161" s="107" t="s">
        <v>841</v>
      </c>
      <c r="F161" s="107">
        <v>15</v>
      </c>
      <c r="G161" s="107" t="s">
        <v>842</v>
      </c>
      <c r="H161" s="107">
        <v>15</v>
      </c>
      <c r="I161" s="107" t="s">
        <v>844</v>
      </c>
      <c r="J161" s="107">
        <v>15</v>
      </c>
      <c r="K161" s="107" t="s">
        <v>836</v>
      </c>
      <c r="L161" s="107">
        <v>15</v>
      </c>
      <c r="M161" s="107" t="s">
        <v>837</v>
      </c>
      <c r="N161" s="107">
        <v>15</v>
      </c>
      <c r="O161" s="107" t="s">
        <v>845</v>
      </c>
      <c r="P161" s="107">
        <v>15</v>
      </c>
      <c r="Q161" s="107" t="s">
        <v>846</v>
      </c>
      <c r="R161" s="107">
        <f t="shared" si="23"/>
        <v>10</v>
      </c>
      <c r="S161" s="107">
        <f t="shared" si="24"/>
        <v>100</v>
      </c>
      <c r="T161" s="108" t="s">
        <v>258</v>
      </c>
      <c r="U161" s="294"/>
      <c r="V161" s="295"/>
    </row>
    <row r="162" spans="1:22" x14ac:dyDescent="0.25">
      <c r="A162" s="290"/>
      <c r="B162" s="293"/>
      <c r="C162" s="106">
        <v>0</v>
      </c>
      <c r="D162" s="106">
        <v>0</v>
      </c>
      <c r="R162" s="107">
        <f t="shared" si="23"/>
        <v>0</v>
      </c>
      <c r="S162" s="107">
        <f t="shared" si="24"/>
        <v>0</v>
      </c>
      <c r="T162" s="108" t="s">
        <v>840</v>
      </c>
      <c r="U162" s="294"/>
      <c r="V162" s="295"/>
    </row>
    <row r="163" spans="1:22" ht="42.75" customHeight="1" x14ac:dyDescent="0.25">
      <c r="A163" s="288">
        <v>54</v>
      </c>
      <c r="B163" s="291" t="s">
        <v>605</v>
      </c>
      <c r="C163" s="106" t="s">
        <v>606</v>
      </c>
      <c r="D163" s="106" t="s">
        <v>174</v>
      </c>
      <c r="E163" s="107" t="s">
        <v>841</v>
      </c>
      <c r="F163" s="107">
        <v>15</v>
      </c>
      <c r="G163" s="107" t="s">
        <v>834</v>
      </c>
      <c r="H163" s="107">
        <v>0</v>
      </c>
      <c r="I163" s="107" t="s">
        <v>835</v>
      </c>
      <c r="J163" s="107">
        <v>0</v>
      </c>
      <c r="K163" s="107" t="s">
        <v>836</v>
      </c>
      <c r="L163" s="107">
        <v>15</v>
      </c>
      <c r="M163" s="107" t="s">
        <v>837</v>
      </c>
      <c r="N163" s="107">
        <v>15</v>
      </c>
      <c r="O163" s="107" t="s">
        <v>838</v>
      </c>
      <c r="P163" s="107">
        <v>0</v>
      </c>
      <c r="Q163" s="107" t="s">
        <v>839</v>
      </c>
      <c r="R163" s="107">
        <f t="shared" si="23"/>
        <v>0</v>
      </c>
      <c r="S163" s="107">
        <f t="shared" si="24"/>
        <v>45</v>
      </c>
      <c r="T163" s="108" t="s">
        <v>840</v>
      </c>
      <c r="U163" s="294">
        <v>75</v>
      </c>
      <c r="V163" s="295" t="str">
        <f t="shared" ref="V163" si="27">IF(U163=100,"FUERTE",IF(AND(U163&gt;=50,U163&lt;100),"MODERADO","DÉBIL"))</f>
        <v>MODERADO</v>
      </c>
    </row>
    <row r="164" spans="1:22" ht="28.5" x14ac:dyDescent="0.25">
      <c r="A164" s="289"/>
      <c r="B164" s="292"/>
      <c r="C164" s="106" t="s">
        <v>608</v>
      </c>
      <c r="D164" s="106" t="s">
        <v>609</v>
      </c>
      <c r="E164" s="107" t="s">
        <v>841</v>
      </c>
      <c r="F164" s="107">
        <v>15</v>
      </c>
      <c r="G164" s="107" t="s">
        <v>842</v>
      </c>
      <c r="H164" s="107">
        <v>15</v>
      </c>
      <c r="I164" s="107" t="s">
        <v>844</v>
      </c>
      <c r="J164" s="107">
        <v>15</v>
      </c>
      <c r="K164" s="107" t="s">
        <v>836</v>
      </c>
      <c r="L164" s="107">
        <v>15</v>
      </c>
      <c r="M164" s="107" t="s">
        <v>837</v>
      </c>
      <c r="N164" s="107">
        <v>15</v>
      </c>
      <c r="O164" s="107" t="s">
        <v>845</v>
      </c>
      <c r="P164" s="107">
        <v>15</v>
      </c>
      <c r="Q164" s="107" t="s">
        <v>846</v>
      </c>
      <c r="R164" s="107">
        <f t="shared" si="23"/>
        <v>10</v>
      </c>
      <c r="S164" s="107">
        <f t="shared" si="24"/>
        <v>100</v>
      </c>
      <c r="T164" s="108" t="s">
        <v>258</v>
      </c>
      <c r="U164" s="294"/>
      <c r="V164" s="295"/>
    </row>
    <row r="165" spans="1:22" ht="42.75" x14ac:dyDescent="0.25">
      <c r="A165" s="290"/>
      <c r="B165" s="293"/>
      <c r="C165" s="106" t="s">
        <v>615</v>
      </c>
      <c r="D165" s="106" t="s">
        <v>616</v>
      </c>
      <c r="E165" s="107" t="s">
        <v>841</v>
      </c>
      <c r="F165" s="107">
        <v>15</v>
      </c>
      <c r="G165" s="107" t="s">
        <v>842</v>
      </c>
      <c r="H165" s="107">
        <v>15</v>
      </c>
      <c r="I165" s="107" t="s">
        <v>844</v>
      </c>
      <c r="J165" s="107">
        <v>15</v>
      </c>
      <c r="K165" s="107" t="s">
        <v>836</v>
      </c>
      <c r="L165" s="107">
        <v>15</v>
      </c>
      <c r="M165" s="107" t="s">
        <v>837</v>
      </c>
      <c r="N165" s="107">
        <v>15</v>
      </c>
      <c r="O165" s="107" t="s">
        <v>845</v>
      </c>
      <c r="P165" s="107">
        <v>15</v>
      </c>
      <c r="Q165" s="107" t="s">
        <v>846</v>
      </c>
      <c r="R165" s="107">
        <f t="shared" si="23"/>
        <v>10</v>
      </c>
      <c r="S165" s="107">
        <f t="shared" si="24"/>
        <v>100</v>
      </c>
      <c r="T165" s="108" t="s">
        <v>258</v>
      </c>
      <c r="U165" s="294"/>
      <c r="V165" s="295"/>
    </row>
    <row r="166" spans="1:22" ht="71.25" x14ac:dyDescent="0.25">
      <c r="A166" s="288">
        <v>55</v>
      </c>
      <c r="B166" s="291" t="s">
        <v>621</v>
      </c>
      <c r="C166" s="106" t="s">
        <v>622</v>
      </c>
      <c r="D166" s="106" t="s">
        <v>624</v>
      </c>
      <c r="E166" s="107" t="s">
        <v>841</v>
      </c>
      <c r="F166" s="107">
        <v>15</v>
      </c>
      <c r="G166" s="107" t="s">
        <v>842</v>
      </c>
      <c r="H166" s="107">
        <v>15</v>
      </c>
      <c r="I166" s="107" t="s">
        <v>844</v>
      </c>
      <c r="J166" s="107">
        <v>15</v>
      </c>
      <c r="K166" s="107" t="s">
        <v>836</v>
      </c>
      <c r="L166" s="107">
        <v>15</v>
      </c>
      <c r="M166" s="107" t="s">
        <v>837</v>
      </c>
      <c r="N166" s="107">
        <v>15</v>
      </c>
      <c r="O166" s="107" t="s">
        <v>845</v>
      </c>
      <c r="P166" s="107">
        <v>15</v>
      </c>
      <c r="Q166" s="107" t="s">
        <v>846</v>
      </c>
      <c r="R166" s="107">
        <f t="shared" si="23"/>
        <v>10</v>
      </c>
      <c r="S166" s="107">
        <f t="shared" si="24"/>
        <v>100</v>
      </c>
      <c r="T166" s="108" t="s">
        <v>258</v>
      </c>
      <c r="U166" s="294">
        <v>75</v>
      </c>
      <c r="V166" s="295" t="str">
        <f t="shared" ref="V166" si="28">IF(U166=100,"FUERTE",IF(AND(U166&gt;=50,U166&lt;100),"MODERADO","DÉBIL"))</f>
        <v>MODERADO</v>
      </c>
    </row>
    <row r="167" spans="1:22" ht="42.75" x14ac:dyDescent="0.25">
      <c r="A167" s="289"/>
      <c r="B167" s="292"/>
      <c r="C167" s="106" t="s">
        <v>561</v>
      </c>
      <c r="D167" s="106" t="s">
        <v>174</v>
      </c>
      <c r="E167" s="107" t="s">
        <v>841</v>
      </c>
      <c r="F167" s="107">
        <v>15</v>
      </c>
      <c r="G167" s="107" t="s">
        <v>834</v>
      </c>
      <c r="H167" s="107">
        <v>0</v>
      </c>
      <c r="I167" s="107" t="s">
        <v>835</v>
      </c>
      <c r="J167" s="107">
        <v>0</v>
      </c>
      <c r="K167" s="107" t="s">
        <v>836</v>
      </c>
      <c r="L167" s="107">
        <v>15</v>
      </c>
      <c r="M167" s="107" t="s">
        <v>837</v>
      </c>
      <c r="N167" s="107">
        <v>15</v>
      </c>
      <c r="O167" s="107" t="s">
        <v>838</v>
      </c>
      <c r="P167" s="107">
        <v>0</v>
      </c>
      <c r="Q167" s="107" t="s">
        <v>839</v>
      </c>
      <c r="R167" s="107">
        <f t="shared" si="23"/>
        <v>0</v>
      </c>
      <c r="S167" s="107">
        <f t="shared" si="24"/>
        <v>45</v>
      </c>
      <c r="T167" s="108" t="s">
        <v>840</v>
      </c>
      <c r="U167" s="294"/>
      <c r="V167" s="295"/>
    </row>
    <row r="168" spans="1:22" ht="28.5" x14ac:dyDescent="0.25">
      <c r="A168" s="290"/>
      <c r="B168" s="293"/>
      <c r="C168" s="106" t="s">
        <v>391</v>
      </c>
      <c r="D168" s="106" t="s">
        <v>627</v>
      </c>
      <c r="E168" s="107" t="s">
        <v>841</v>
      </c>
      <c r="F168" s="107">
        <v>15</v>
      </c>
      <c r="G168" s="107" t="s">
        <v>842</v>
      </c>
      <c r="H168" s="107">
        <v>15</v>
      </c>
      <c r="I168" s="107" t="s">
        <v>844</v>
      </c>
      <c r="J168" s="107">
        <v>15</v>
      </c>
      <c r="K168" s="107" t="s">
        <v>836</v>
      </c>
      <c r="L168" s="107">
        <v>15</v>
      </c>
      <c r="M168" s="107" t="s">
        <v>837</v>
      </c>
      <c r="N168" s="107">
        <v>15</v>
      </c>
      <c r="O168" s="107" t="s">
        <v>845</v>
      </c>
      <c r="P168" s="107">
        <v>15</v>
      </c>
      <c r="Q168" s="107" t="s">
        <v>846</v>
      </c>
      <c r="R168" s="107">
        <f t="shared" si="23"/>
        <v>10</v>
      </c>
      <c r="S168" s="107">
        <f t="shared" si="24"/>
        <v>100</v>
      </c>
      <c r="T168" s="108" t="s">
        <v>258</v>
      </c>
      <c r="U168" s="294"/>
      <c r="V168" s="295"/>
    </row>
    <row r="169" spans="1:22" ht="28.5" customHeight="1" x14ac:dyDescent="0.25">
      <c r="A169" s="288">
        <v>56</v>
      </c>
      <c r="B169" s="291" t="s">
        <v>629</v>
      </c>
      <c r="C169" s="106" t="s">
        <v>509</v>
      </c>
      <c r="D169" s="106" t="s">
        <v>631</v>
      </c>
      <c r="E169" s="107" t="s">
        <v>841</v>
      </c>
      <c r="F169" s="107">
        <v>15</v>
      </c>
      <c r="G169" s="107" t="s">
        <v>842</v>
      </c>
      <c r="H169" s="107">
        <v>15</v>
      </c>
      <c r="I169" s="107" t="s">
        <v>844</v>
      </c>
      <c r="J169" s="107">
        <v>15</v>
      </c>
      <c r="K169" s="107" t="s">
        <v>836</v>
      </c>
      <c r="L169" s="107">
        <v>15</v>
      </c>
      <c r="M169" s="107" t="s">
        <v>837</v>
      </c>
      <c r="N169" s="107">
        <v>15</v>
      </c>
      <c r="O169" s="107" t="s">
        <v>845</v>
      </c>
      <c r="P169" s="107">
        <v>15</v>
      </c>
      <c r="Q169" s="107" t="s">
        <v>846</v>
      </c>
      <c r="R169" s="107">
        <f t="shared" si="23"/>
        <v>10</v>
      </c>
      <c r="S169" s="107">
        <f t="shared" si="24"/>
        <v>100</v>
      </c>
      <c r="T169" s="108" t="s">
        <v>258</v>
      </c>
      <c r="U169" s="294">
        <v>75</v>
      </c>
      <c r="V169" s="295" t="str">
        <f t="shared" ref="V169" si="29">IF(U169=100,"FUERTE",IF(AND(U169&gt;=50,U169&lt;100),"MODERADO","DÉBIL"))</f>
        <v>MODERADO</v>
      </c>
    </row>
    <row r="170" spans="1:22" ht="28.5" x14ac:dyDescent="0.25">
      <c r="A170" s="289"/>
      <c r="B170" s="292"/>
      <c r="C170" s="106" t="s">
        <v>103</v>
      </c>
      <c r="D170" s="106" t="s">
        <v>636</v>
      </c>
      <c r="E170" s="107" t="s">
        <v>841</v>
      </c>
      <c r="F170" s="107">
        <v>15</v>
      </c>
      <c r="G170" s="107" t="s">
        <v>842</v>
      </c>
      <c r="H170" s="107">
        <v>15</v>
      </c>
      <c r="I170" s="107" t="s">
        <v>844</v>
      </c>
      <c r="J170" s="107">
        <v>15</v>
      </c>
      <c r="K170" s="107" t="s">
        <v>836</v>
      </c>
      <c r="L170" s="107">
        <v>15</v>
      </c>
      <c r="M170" s="107" t="s">
        <v>837</v>
      </c>
      <c r="N170" s="107">
        <v>15</v>
      </c>
      <c r="O170" s="107" t="s">
        <v>845</v>
      </c>
      <c r="P170" s="107">
        <v>15</v>
      </c>
      <c r="Q170" s="107" t="s">
        <v>846</v>
      </c>
      <c r="R170" s="107">
        <f t="shared" si="23"/>
        <v>10</v>
      </c>
      <c r="S170" s="107">
        <f t="shared" si="24"/>
        <v>100</v>
      </c>
      <c r="T170" s="108" t="s">
        <v>258</v>
      </c>
      <c r="U170" s="294"/>
      <c r="V170" s="295"/>
    </row>
    <row r="171" spans="1:22" ht="42.75" x14ac:dyDescent="0.25">
      <c r="A171" s="290"/>
      <c r="B171" s="293"/>
      <c r="C171" s="106" t="s">
        <v>642</v>
      </c>
      <c r="D171" s="106" t="s">
        <v>174</v>
      </c>
      <c r="E171" s="107" t="s">
        <v>841</v>
      </c>
      <c r="F171" s="107">
        <v>15</v>
      </c>
      <c r="G171" s="107" t="s">
        <v>834</v>
      </c>
      <c r="H171" s="107">
        <v>0</v>
      </c>
      <c r="I171" s="107" t="s">
        <v>835</v>
      </c>
      <c r="J171" s="107">
        <v>0</v>
      </c>
      <c r="K171" s="107" t="s">
        <v>836</v>
      </c>
      <c r="L171" s="107">
        <v>15</v>
      </c>
      <c r="M171" s="107" t="s">
        <v>837</v>
      </c>
      <c r="N171" s="107">
        <v>15</v>
      </c>
      <c r="O171" s="107" t="s">
        <v>838</v>
      </c>
      <c r="P171" s="107">
        <v>0</v>
      </c>
      <c r="Q171" s="107" t="s">
        <v>839</v>
      </c>
      <c r="R171" s="107">
        <f t="shared" si="23"/>
        <v>0</v>
      </c>
      <c r="S171" s="107">
        <f t="shared" si="24"/>
        <v>45</v>
      </c>
      <c r="T171" s="108" t="s">
        <v>840</v>
      </c>
      <c r="U171" s="294"/>
      <c r="V171" s="295"/>
    </row>
  </sheetData>
  <sheetProtection password="E8BB" sheet="1" objects="1" scenarios="1"/>
  <mergeCells count="227">
    <mergeCell ref="A4:A6"/>
    <mergeCell ref="B4:B6"/>
    <mergeCell ref="U4:U6"/>
    <mergeCell ref="V4:V6"/>
    <mergeCell ref="A7:A9"/>
    <mergeCell ref="B7:B9"/>
    <mergeCell ref="U7:U9"/>
    <mergeCell ref="V7:V9"/>
    <mergeCell ref="A1:V1"/>
    <mergeCell ref="A2:A3"/>
    <mergeCell ref="B2:B3"/>
    <mergeCell ref="C2:C3"/>
    <mergeCell ref="D2:D3"/>
    <mergeCell ref="E2:G2"/>
    <mergeCell ref="S2:V2"/>
    <mergeCell ref="A16:A18"/>
    <mergeCell ref="B16:B18"/>
    <mergeCell ref="U16:U18"/>
    <mergeCell ref="V16:V18"/>
    <mergeCell ref="A19:A21"/>
    <mergeCell ref="B19:B21"/>
    <mergeCell ref="U19:U21"/>
    <mergeCell ref="V19:V21"/>
    <mergeCell ref="A10:A12"/>
    <mergeCell ref="B10:B12"/>
    <mergeCell ref="U10:U12"/>
    <mergeCell ref="V10:V12"/>
    <mergeCell ref="A13:A15"/>
    <mergeCell ref="B13:B15"/>
    <mergeCell ref="U13:U15"/>
    <mergeCell ref="V13:V15"/>
    <mergeCell ref="A28:A30"/>
    <mergeCell ref="B28:B30"/>
    <mergeCell ref="U28:U30"/>
    <mergeCell ref="V28:V30"/>
    <mergeCell ref="A31:A33"/>
    <mergeCell ref="B31:B33"/>
    <mergeCell ref="U31:U33"/>
    <mergeCell ref="V31:V33"/>
    <mergeCell ref="A22:A24"/>
    <mergeCell ref="B22:B24"/>
    <mergeCell ref="U22:U24"/>
    <mergeCell ref="V22:V24"/>
    <mergeCell ref="A25:A27"/>
    <mergeCell ref="B25:B27"/>
    <mergeCell ref="U25:U27"/>
    <mergeCell ref="V25:V27"/>
    <mergeCell ref="A40:A42"/>
    <mergeCell ref="B40:B42"/>
    <mergeCell ref="U40:U42"/>
    <mergeCell ref="V40:V42"/>
    <mergeCell ref="A43:A45"/>
    <mergeCell ref="B43:B45"/>
    <mergeCell ref="U43:U45"/>
    <mergeCell ref="V43:V45"/>
    <mergeCell ref="A34:A36"/>
    <mergeCell ref="B34:B36"/>
    <mergeCell ref="U34:U36"/>
    <mergeCell ref="V34:V36"/>
    <mergeCell ref="A37:A39"/>
    <mergeCell ref="B37:B39"/>
    <mergeCell ref="U37:U39"/>
    <mergeCell ref="V37:V39"/>
    <mergeCell ref="A52:A54"/>
    <mergeCell ref="B52:B54"/>
    <mergeCell ref="U52:U54"/>
    <mergeCell ref="V52:V54"/>
    <mergeCell ref="A55:A57"/>
    <mergeCell ref="B55:B57"/>
    <mergeCell ref="V55:V57"/>
    <mergeCell ref="A46:A48"/>
    <mergeCell ref="B46:B48"/>
    <mergeCell ref="U46:U48"/>
    <mergeCell ref="V46:V48"/>
    <mergeCell ref="A49:A51"/>
    <mergeCell ref="B49:B51"/>
    <mergeCell ref="U49:U51"/>
    <mergeCell ref="V49:V51"/>
    <mergeCell ref="A64:A66"/>
    <mergeCell ref="B64:B66"/>
    <mergeCell ref="U64:U66"/>
    <mergeCell ref="V64:V66"/>
    <mergeCell ref="A67:A69"/>
    <mergeCell ref="B67:B69"/>
    <mergeCell ref="U67:U69"/>
    <mergeCell ref="V67:V69"/>
    <mergeCell ref="A58:A60"/>
    <mergeCell ref="B58:B60"/>
    <mergeCell ref="V58:V60"/>
    <mergeCell ref="A61:A63"/>
    <mergeCell ref="B61:B63"/>
    <mergeCell ref="V61:V63"/>
    <mergeCell ref="A76:A78"/>
    <mergeCell ref="B76:B78"/>
    <mergeCell ref="U76:U78"/>
    <mergeCell ref="V76:V78"/>
    <mergeCell ref="A79:A81"/>
    <mergeCell ref="B79:B81"/>
    <mergeCell ref="U79:U81"/>
    <mergeCell ref="V79:V81"/>
    <mergeCell ref="A70:A72"/>
    <mergeCell ref="B70:B72"/>
    <mergeCell ref="U70:U72"/>
    <mergeCell ref="V70:V72"/>
    <mergeCell ref="A73:A75"/>
    <mergeCell ref="B73:B75"/>
    <mergeCell ref="U73:U75"/>
    <mergeCell ref="V73:V75"/>
    <mergeCell ref="A91:A93"/>
    <mergeCell ref="B91:B93"/>
    <mergeCell ref="U91:U93"/>
    <mergeCell ref="V91:V93"/>
    <mergeCell ref="A94:A96"/>
    <mergeCell ref="B94:B96"/>
    <mergeCell ref="U94:U96"/>
    <mergeCell ref="V94:V96"/>
    <mergeCell ref="A82:A84"/>
    <mergeCell ref="B82:B84"/>
    <mergeCell ref="U82:U84"/>
    <mergeCell ref="V82:V84"/>
    <mergeCell ref="A88:A90"/>
    <mergeCell ref="B88:B90"/>
    <mergeCell ref="U88:U90"/>
    <mergeCell ref="V88:V90"/>
    <mergeCell ref="V85:V87"/>
    <mergeCell ref="A103:A105"/>
    <mergeCell ref="B103:B105"/>
    <mergeCell ref="U103:U105"/>
    <mergeCell ref="V103:V105"/>
    <mergeCell ref="A106:A108"/>
    <mergeCell ref="B106:B108"/>
    <mergeCell ref="U106:U108"/>
    <mergeCell ref="V106:V108"/>
    <mergeCell ref="A97:A99"/>
    <mergeCell ref="B97:B99"/>
    <mergeCell ref="U97:U99"/>
    <mergeCell ref="V97:V99"/>
    <mergeCell ref="A100:A102"/>
    <mergeCell ref="B100:B102"/>
    <mergeCell ref="U100:U102"/>
    <mergeCell ref="V100:V102"/>
    <mergeCell ref="A115:A117"/>
    <mergeCell ref="B115:B117"/>
    <mergeCell ref="U115:U117"/>
    <mergeCell ref="V115:V117"/>
    <mergeCell ref="A118:A120"/>
    <mergeCell ref="B118:B120"/>
    <mergeCell ref="U118:U120"/>
    <mergeCell ref="V118:V120"/>
    <mergeCell ref="A109:A111"/>
    <mergeCell ref="B109:B111"/>
    <mergeCell ref="U109:U111"/>
    <mergeCell ref="V109:V111"/>
    <mergeCell ref="A112:A114"/>
    <mergeCell ref="B112:B114"/>
    <mergeCell ref="U112:U114"/>
    <mergeCell ref="V112:V114"/>
    <mergeCell ref="A127:A129"/>
    <mergeCell ref="B127:B129"/>
    <mergeCell ref="U127:U129"/>
    <mergeCell ref="V127:V129"/>
    <mergeCell ref="A130:A132"/>
    <mergeCell ref="B130:B132"/>
    <mergeCell ref="U130:U132"/>
    <mergeCell ref="V130:V132"/>
    <mergeCell ref="A121:A123"/>
    <mergeCell ref="B121:B123"/>
    <mergeCell ref="U121:U123"/>
    <mergeCell ref="V121:V123"/>
    <mergeCell ref="A124:A126"/>
    <mergeCell ref="B124:B126"/>
    <mergeCell ref="U124:U126"/>
    <mergeCell ref="V124:V126"/>
    <mergeCell ref="A139:A141"/>
    <mergeCell ref="B139:B141"/>
    <mergeCell ref="U139:U141"/>
    <mergeCell ref="V139:V141"/>
    <mergeCell ref="A142:A144"/>
    <mergeCell ref="B142:B144"/>
    <mergeCell ref="U142:U144"/>
    <mergeCell ref="V142:V144"/>
    <mergeCell ref="A133:A135"/>
    <mergeCell ref="B133:B135"/>
    <mergeCell ref="U133:U135"/>
    <mergeCell ref="V133:V135"/>
    <mergeCell ref="A136:A138"/>
    <mergeCell ref="B136:B138"/>
    <mergeCell ref="U136:U138"/>
    <mergeCell ref="V136:V138"/>
    <mergeCell ref="U151:U153"/>
    <mergeCell ref="V151:V153"/>
    <mergeCell ref="A154:A156"/>
    <mergeCell ref="B154:B156"/>
    <mergeCell ref="U154:U156"/>
    <mergeCell ref="V154:V156"/>
    <mergeCell ref="A145:A147"/>
    <mergeCell ref="B145:B147"/>
    <mergeCell ref="U145:U147"/>
    <mergeCell ref="V145:V147"/>
    <mergeCell ref="A148:A150"/>
    <mergeCell ref="B148:B150"/>
    <mergeCell ref="U148:U150"/>
    <mergeCell ref="V148:V150"/>
    <mergeCell ref="A169:A171"/>
    <mergeCell ref="B169:B171"/>
    <mergeCell ref="U169:U171"/>
    <mergeCell ref="V169:V171"/>
    <mergeCell ref="A85:A87"/>
    <mergeCell ref="B85:B87"/>
    <mergeCell ref="A163:A165"/>
    <mergeCell ref="B163:B165"/>
    <mergeCell ref="U163:U165"/>
    <mergeCell ref="V163:V165"/>
    <mergeCell ref="A166:A168"/>
    <mergeCell ref="B166:B168"/>
    <mergeCell ref="U166:U168"/>
    <mergeCell ref="V166:V168"/>
    <mergeCell ref="A157:A159"/>
    <mergeCell ref="B157:B159"/>
    <mergeCell ref="U157:U159"/>
    <mergeCell ref="V157:V159"/>
    <mergeCell ref="A160:A162"/>
    <mergeCell ref="B160:B162"/>
    <mergeCell ref="U160:U162"/>
    <mergeCell ref="V160:V162"/>
    <mergeCell ref="A151:A153"/>
    <mergeCell ref="B151:B153"/>
  </mergeCells>
  <pageMargins left="0.7" right="0.7" top="1.1437007874015748" bottom="1.1437007874015748" header="0.75" footer="0.75"/>
  <pageSetup paperSize="0" fitToWidth="0" fitToHeight="0" orientation="portrait" horizontalDpi="0" verticalDpi="0" copies="0"/>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'[1]NO TOCAR'!#REF!</xm:f>
          </x14:formula1>
          <xm:sqref>M85:M86 O85:O86 Q85:Q86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7"/>
  <sheetViews>
    <sheetView workbookViewId="0"/>
  </sheetViews>
  <sheetFormatPr baseColWidth="10" defaultRowHeight="14.25" x14ac:dyDescent="0.2"/>
  <cols>
    <col min="1" max="1" width="17.875" style="17" customWidth="1"/>
    <col min="2" max="2" width="54.125" style="17" customWidth="1"/>
    <col min="3" max="3" width="16.5" style="17" customWidth="1"/>
    <col min="4" max="4" width="51.5" style="17" customWidth="1"/>
    <col min="5" max="5" width="17.25" style="17" customWidth="1"/>
    <col min="6" max="6" width="22.75" style="17" customWidth="1"/>
    <col min="7" max="1024" width="10.625" style="17" customWidth="1"/>
  </cols>
  <sheetData>
    <row r="1" spans="1:6" x14ac:dyDescent="0.2">
      <c r="A1" s="247"/>
      <c r="B1" s="247"/>
      <c r="C1" s="247"/>
      <c r="D1" s="247"/>
      <c r="E1" s="247"/>
      <c r="F1" s="247"/>
    </row>
    <row r="2" spans="1:6" x14ac:dyDescent="0.2">
      <c r="A2" s="247"/>
      <c r="B2" s="247"/>
      <c r="C2" s="247"/>
      <c r="D2" s="247"/>
      <c r="E2" s="247"/>
      <c r="F2" s="247"/>
    </row>
    <row r="3" spans="1:6" x14ac:dyDescent="0.2">
      <c r="A3" s="247"/>
      <c r="B3" s="247"/>
      <c r="C3" s="247"/>
      <c r="D3" s="247"/>
      <c r="E3" s="247"/>
      <c r="F3" s="247"/>
    </row>
    <row r="4" spans="1:6" x14ac:dyDescent="0.2">
      <c r="A4" s="247"/>
      <c r="B4" s="247"/>
      <c r="C4" s="247"/>
      <c r="D4" s="247"/>
      <c r="E4" s="247"/>
      <c r="F4" s="247"/>
    </row>
    <row r="5" spans="1:6" x14ac:dyDescent="0.2">
      <c r="A5" s="247"/>
      <c r="B5" s="247"/>
      <c r="C5" s="247"/>
      <c r="D5" s="247"/>
      <c r="E5" s="247"/>
      <c r="F5" s="247"/>
    </row>
    <row r="6" spans="1:6" x14ac:dyDescent="0.2">
      <c r="A6" s="247"/>
      <c r="B6" s="247"/>
      <c r="C6" s="247"/>
      <c r="D6" s="247"/>
      <c r="E6" s="247"/>
      <c r="F6" s="247"/>
    </row>
    <row r="7" spans="1:6" x14ac:dyDescent="0.2">
      <c r="A7" s="247"/>
      <c r="B7" s="247"/>
      <c r="C7" s="247"/>
      <c r="D7" s="247"/>
      <c r="E7" s="247"/>
      <c r="F7" s="247"/>
    </row>
    <row r="8" spans="1:6" x14ac:dyDescent="0.2">
      <c r="A8" s="247"/>
      <c r="B8" s="247"/>
      <c r="C8" s="247"/>
      <c r="D8" s="247"/>
      <c r="E8" s="247"/>
      <c r="F8" s="247"/>
    </row>
    <row r="9" spans="1:6" x14ac:dyDescent="0.2">
      <c r="A9" s="247"/>
      <c r="B9" s="247"/>
      <c r="C9" s="247"/>
      <c r="D9" s="247"/>
      <c r="E9" s="247"/>
      <c r="F9" s="247"/>
    </row>
    <row r="10" spans="1:6" x14ac:dyDescent="0.2">
      <c r="A10" s="247"/>
      <c r="B10" s="247"/>
      <c r="C10" s="247"/>
      <c r="D10" s="247"/>
      <c r="E10" s="247"/>
      <c r="F10" s="247"/>
    </row>
    <row r="12" spans="1:6" ht="15" customHeight="1" x14ac:dyDescent="0.2"/>
    <row r="13" spans="1:6" ht="36" customHeight="1" x14ac:dyDescent="0.2">
      <c r="A13" s="114" t="s">
        <v>850</v>
      </c>
      <c r="B13" s="115" t="s">
        <v>851</v>
      </c>
      <c r="C13" s="115" t="s">
        <v>852</v>
      </c>
      <c r="D13" s="115" t="s">
        <v>853</v>
      </c>
      <c r="E13" s="115" t="s">
        <v>852</v>
      </c>
      <c r="F13" s="114" t="s">
        <v>850</v>
      </c>
    </row>
    <row r="14" spans="1:6" ht="25.5" x14ac:dyDescent="0.2">
      <c r="A14" s="306" t="s">
        <v>33</v>
      </c>
      <c r="B14" s="116" t="s">
        <v>854</v>
      </c>
      <c r="C14" s="306">
        <v>5</v>
      </c>
      <c r="D14" s="116" t="s">
        <v>855</v>
      </c>
      <c r="E14" s="306">
        <v>5</v>
      </c>
      <c r="F14" s="306" t="s">
        <v>33</v>
      </c>
    </row>
    <row r="15" spans="1:6" ht="25.5" x14ac:dyDescent="0.2">
      <c r="A15" s="306"/>
      <c r="B15" s="116" t="s">
        <v>856</v>
      </c>
      <c r="C15" s="306"/>
      <c r="D15" s="116" t="s">
        <v>857</v>
      </c>
      <c r="E15" s="306"/>
      <c r="F15" s="306"/>
    </row>
    <row r="16" spans="1:6" ht="25.5" x14ac:dyDescent="0.2">
      <c r="A16" s="306"/>
      <c r="B16" s="116" t="s">
        <v>858</v>
      </c>
      <c r="C16" s="306"/>
      <c r="D16" s="116" t="s">
        <v>859</v>
      </c>
      <c r="E16" s="306"/>
      <c r="F16" s="306"/>
    </row>
    <row r="17" spans="1:6" ht="38.25" x14ac:dyDescent="0.2">
      <c r="A17" s="306"/>
      <c r="B17" s="116" t="s">
        <v>860</v>
      </c>
      <c r="C17" s="306"/>
      <c r="D17" s="116" t="s">
        <v>861</v>
      </c>
      <c r="E17" s="306"/>
      <c r="F17" s="306"/>
    </row>
    <row r="18" spans="1:6" ht="25.5" x14ac:dyDescent="0.2">
      <c r="A18" s="307" t="s">
        <v>92</v>
      </c>
      <c r="B18" s="117" t="s">
        <v>862</v>
      </c>
      <c r="C18" s="307">
        <v>4</v>
      </c>
      <c r="D18" s="116" t="s">
        <v>863</v>
      </c>
      <c r="E18" s="306"/>
      <c r="F18" s="306"/>
    </row>
    <row r="19" spans="1:6" ht="27.75" customHeight="1" x14ac:dyDescent="0.2">
      <c r="A19" s="307"/>
      <c r="B19" s="117" t="s">
        <v>864</v>
      </c>
      <c r="C19" s="307"/>
      <c r="D19" s="117" t="s">
        <v>865</v>
      </c>
      <c r="E19" s="307">
        <v>4</v>
      </c>
      <c r="F19" s="307" t="s">
        <v>92</v>
      </c>
    </row>
    <row r="20" spans="1:6" ht="25.5" x14ac:dyDescent="0.2">
      <c r="A20" s="307"/>
      <c r="B20" s="117" t="s">
        <v>866</v>
      </c>
      <c r="C20" s="307"/>
      <c r="D20" s="117" t="s">
        <v>867</v>
      </c>
      <c r="E20" s="307"/>
      <c r="F20" s="307"/>
    </row>
    <row r="21" spans="1:6" ht="38.25" x14ac:dyDescent="0.2">
      <c r="A21" s="307"/>
      <c r="B21" s="117" t="s">
        <v>868</v>
      </c>
      <c r="C21" s="307"/>
      <c r="D21" s="117" t="s">
        <v>869</v>
      </c>
      <c r="E21" s="307"/>
      <c r="F21" s="307"/>
    </row>
    <row r="22" spans="1:6" ht="25.5" x14ac:dyDescent="0.2">
      <c r="A22" s="304" t="s">
        <v>258</v>
      </c>
      <c r="B22" s="118" t="s">
        <v>870</v>
      </c>
      <c r="C22" s="304">
        <v>3</v>
      </c>
      <c r="D22" s="117" t="s">
        <v>871</v>
      </c>
      <c r="E22" s="307"/>
      <c r="F22" s="307"/>
    </row>
    <row r="23" spans="1:6" ht="38.25" x14ac:dyDescent="0.2">
      <c r="A23" s="304"/>
      <c r="B23" s="118" t="s">
        <v>872</v>
      </c>
      <c r="C23" s="304"/>
      <c r="D23" s="117" t="s">
        <v>873</v>
      </c>
      <c r="E23" s="307"/>
      <c r="F23" s="307"/>
    </row>
    <row r="24" spans="1:6" ht="25.5" x14ac:dyDescent="0.2">
      <c r="A24" s="304"/>
      <c r="B24" s="118" t="s">
        <v>874</v>
      </c>
      <c r="C24" s="304"/>
      <c r="D24" s="119" t="s">
        <v>875</v>
      </c>
      <c r="E24" s="304">
        <v>3</v>
      </c>
      <c r="F24" s="304" t="s">
        <v>258</v>
      </c>
    </row>
    <row r="25" spans="1:6" ht="38.25" x14ac:dyDescent="0.2">
      <c r="A25" s="304"/>
      <c r="B25" s="118" t="s">
        <v>876</v>
      </c>
      <c r="C25" s="304"/>
      <c r="D25" s="118" t="s">
        <v>877</v>
      </c>
      <c r="E25" s="304"/>
      <c r="F25" s="304"/>
    </row>
    <row r="26" spans="1:6" ht="22.5" customHeight="1" x14ac:dyDescent="0.2">
      <c r="A26" s="305" t="s">
        <v>878</v>
      </c>
      <c r="B26" s="120" t="s">
        <v>879</v>
      </c>
      <c r="C26" s="305">
        <v>2</v>
      </c>
      <c r="D26" s="118" t="s">
        <v>880</v>
      </c>
      <c r="E26" s="304"/>
      <c r="F26" s="304"/>
    </row>
    <row r="27" spans="1:6" ht="25.5" x14ac:dyDescent="0.2">
      <c r="A27" s="305"/>
      <c r="B27" s="120" t="s">
        <v>881</v>
      </c>
      <c r="C27" s="305"/>
      <c r="D27" s="118" t="s">
        <v>882</v>
      </c>
      <c r="E27" s="304"/>
      <c r="F27" s="304"/>
    </row>
    <row r="28" spans="1:6" ht="25.5" x14ac:dyDescent="0.2">
      <c r="A28" s="305"/>
      <c r="B28" s="120" t="s">
        <v>883</v>
      </c>
      <c r="C28" s="305"/>
      <c r="D28" s="118" t="s">
        <v>884</v>
      </c>
      <c r="E28" s="304"/>
      <c r="F28" s="304"/>
    </row>
    <row r="29" spans="1:6" ht="42.75" x14ac:dyDescent="0.2">
      <c r="A29" s="305"/>
      <c r="B29" s="121" t="s">
        <v>885</v>
      </c>
      <c r="C29" s="305"/>
      <c r="D29" s="118" t="s">
        <v>886</v>
      </c>
      <c r="E29" s="304"/>
      <c r="F29" s="304"/>
    </row>
    <row r="30" spans="1:6" x14ac:dyDescent="0.2">
      <c r="A30" s="303" t="s">
        <v>887</v>
      </c>
      <c r="B30" s="122" t="s">
        <v>888</v>
      </c>
      <c r="C30" s="303">
        <v>1</v>
      </c>
      <c r="D30" s="120" t="s">
        <v>889</v>
      </c>
      <c r="E30" s="305">
        <v>2</v>
      </c>
      <c r="F30" s="305" t="s">
        <v>878</v>
      </c>
    </row>
    <row r="31" spans="1:6" ht="28.5" x14ac:dyDescent="0.2">
      <c r="A31" s="303"/>
      <c r="B31" s="122" t="s">
        <v>890</v>
      </c>
      <c r="C31" s="303"/>
      <c r="D31" s="120" t="s">
        <v>891</v>
      </c>
      <c r="E31" s="305"/>
      <c r="F31" s="305"/>
    </row>
    <row r="32" spans="1:6" ht="42.75" x14ac:dyDescent="0.2">
      <c r="A32" s="303"/>
      <c r="B32" s="122" t="s">
        <v>892</v>
      </c>
      <c r="C32" s="303"/>
      <c r="D32" s="120" t="s">
        <v>893</v>
      </c>
      <c r="E32" s="305"/>
      <c r="F32" s="305"/>
    </row>
    <row r="33" spans="1:6" ht="42.75" x14ac:dyDescent="0.2">
      <c r="A33" s="303"/>
      <c r="B33" s="122" t="s">
        <v>894</v>
      </c>
      <c r="C33" s="303"/>
      <c r="D33" s="123" t="s">
        <v>895</v>
      </c>
      <c r="E33" s="303">
        <v>1</v>
      </c>
      <c r="F33" s="303" t="s">
        <v>887</v>
      </c>
    </row>
    <row r="34" spans="1:6" x14ac:dyDescent="0.2">
      <c r="D34" s="123" t="s">
        <v>896</v>
      </c>
      <c r="E34" s="303"/>
      <c r="F34" s="303"/>
    </row>
    <row r="35" spans="1:6" x14ac:dyDescent="0.2">
      <c r="D35" s="124" t="s">
        <v>897</v>
      </c>
      <c r="E35" s="303"/>
      <c r="F35" s="303"/>
    </row>
    <row r="37" spans="1:6" ht="23.25" customHeight="1" x14ac:dyDescent="0.2"/>
  </sheetData>
  <mergeCells count="21">
    <mergeCell ref="A1:F10"/>
    <mergeCell ref="A14:A17"/>
    <mergeCell ref="C14:C17"/>
    <mergeCell ref="E14:E18"/>
    <mergeCell ref="F14:F18"/>
    <mergeCell ref="A18:A21"/>
    <mergeCell ref="C18:C21"/>
    <mergeCell ref="E19:E23"/>
    <mergeCell ref="F19:F23"/>
    <mergeCell ref="A22:A25"/>
    <mergeCell ref="F33:F35"/>
    <mergeCell ref="C22:C25"/>
    <mergeCell ref="E24:E29"/>
    <mergeCell ref="F24:F29"/>
    <mergeCell ref="A26:A29"/>
    <mergeCell ref="C26:C29"/>
    <mergeCell ref="A30:A33"/>
    <mergeCell ref="C30:C33"/>
    <mergeCell ref="E30:E32"/>
    <mergeCell ref="F30:F32"/>
    <mergeCell ref="E33:E35"/>
  </mergeCells>
  <pageMargins left="0.7" right="0.7" top="1.1437007874015748" bottom="1.1437007874015748" header="0.75" footer="0.75"/>
  <pageSetup paperSize="0" fitToWidth="0" fitToHeight="0" orientation="portrait" horizontalDpi="0" verticalDpi="0" copies="0"/>
  <headerFooter alignWithMargins="0"/>
  <drawing r:id="rId1"/>
</worksheet>
</file>

<file path=docProps/app.xml><?xml version="1.0" encoding="utf-8"?>
<Properties xmlns="http://schemas.openxmlformats.org/officeDocument/2006/extended-properties" xmlns:vt="http://schemas.openxmlformats.org/officeDocument/2006/docPropsVTypes">
  <TotalTime>496</TotalTime>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Mapa_de_Riesgo</vt:lpstr>
      <vt:lpstr>1. Identificación del riesgo</vt:lpstr>
      <vt:lpstr>2. Descripción del Riesgo</vt:lpstr>
      <vt:lpstr>3. Probabilidad</vt:lpstr>
      <vt:lpstr>4. Impacto</vt:lpstr>
      <vt:lpstr>Mapa de Calor</vt:lpstr>
      <vt:lpstr>5. Diseño de Controles</vt:lpstr>
      <vt:lpstr>6.Análisis_de_controles</vt:lpstr>
      <vt:lpstr>Determinación del Impacto</vt:lpstr>
      <vt:lpstr>7. Indicadores</vt:lpstr>
      <vt:lpstr>NO TOCAR</vt:lpstr>
      <vt:lpstr>NO TOCAR2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Rojas Quirog</dc:creator>
  <cp:lastModifiedBy>Claudia Rojas Quirog</cp:lastModifiedBy>
  <cp:revision>3</cp:revision>
  <dcterms:created xsi:type="dcterms:W3CDTF">2021-02-02T19:03:42Z</dcterms:created>
  <dcterms:modified xsi:type="dcterms:W3CDTF">2021-02-11T16:06:25Z</dcterms:modified>
  <cp:contentStatus/>
</cp:coreProperties>
</file>